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marks" sheetId="1" r:id="rId1"/>
    <sheet name="MID Assess" sheetId="2" r:id="rId2"/>
    <sheet name="MID Evalu" sheetId="3" r:id="rId3"/>
    <sheet name="University Assess" sheetId="4" r:id="rId4"/>
    <sheet name="PO" sheetId="6" r:id="rId5"/>
    <sheet name="mapping" sheetId="7" r:id="rId6"/>
    <sheet name="PO attainment" sheetId="8" r:id="rId7"/>
  </sheets>
  <definedNames>
    <definedName name="_xlnm._FilterDatabase" localSheetId="1" hidden="1">'MID Assess'!$C$7:$C$174</definedName>
  </definedNames>
  <calcPr calcId="124519"/>
</workbook>
</file>

<file path=xl/calcChain.xml><?xml version="1.0" encoding="utf-8"?>
<calcChain xmlns="http://schemas.openxmlformats.org/spreadsheetml/2006/main">
  <c r="AD13" i="8"/>
  <c r="AE13" s="1"/>
  <c r="AC13"/>
  <c r="AB13"/>
  <c r="Y13"/>
  <c r="V13"/>
  <c r="S13"/>
  <c r="P13"/>
  <c r="M13"/>
  <c r="J13"/>
  <c r="G13"/>
  <c r="D13"/>
  <c r="AC12"/>
  <c r="AB12"/>
  <c r="Y12"/>
  <c r="V12"/>
  <c r="S12"/>
  <c r="P12"/>
  <c r="M12"/>
  <c r="J12"/>
  <c r="G12"/>
  <c r="D12"/>
  <c r="AD12" s="1"/>
  <c r="AE12" s="1"/>
  <c r="AC11"/>
  <c r="AB11"/>
  <c r="Y11"/>
  <c r="V11"/>
  <c r="S11"/>
  <c r="P11"/>
  <c r="M11"/>
  <c r="J11"/>
  <c r="G11"/>
  <c r="D11"/>
  <c r="AD11" s="1"/>
  <c r="AE11" s="1"/>
  <c r="AC10"/>
  <c r="AB10"/>
  <c r="Y10"/>
  <c r="V10"/>
  <c r="S10"/>
  <c r="P10"/>
  <c r="M10"/>
  <c r="J10"/>
  <c r="G10"/>
  <c r="D10"/>
  <c r="AD10" s="1"/>
  <c r="AE10" s="1"/>
  <c r="AC9"/>
  <c r="AB9"/>
  <c r="Y9"/>
  <c r="V9"/>
  <c r="S9"/>
  <c r="P9"/>
  <c r="M9"/>
  <c r="J9"/>
  <c r="G9"/>
  <c r="D9"/>
  <c r="AD9" s="1"/>
  <c r="AE9" s="1"/>
  <c r="AC8"/>
  <c r="AB8"/>
  <c r="Y8"/>
  <c r="V8"/>
  <c r="S8"/>
  <c r="P8"/>
  <c r="M8"/>
  <c r="J8"/>
  <c r="G8"/>
  <c r="D8"/>
  <c r="AD8" s="1"/>
  <c r="AE8" s="1"/>
  <c r="AC7"/>
  <c r="AB7"/>
  <c r="Y7"/>
  <c r="V7"/>
  <c r="S7"/>
  <c r="P7"/>
  <c r="M7"/>
  <c r="J7"/>
  <c r="G7"/>
  <c r="D7"/>
  <c r="AD7" s="1"/>
  <c r="AE7" s="1"/>
  <c r="AC6"/>
  <c r="AB6"/>
  <c r="Y6"/>
  <c r="V6"/>
  <c r="S6"/>
  <c r="P6"/>
  <c r="M6"/>
  <c r="J6"/>
  <c r="G6"/>
  <c r="D6"/>
  <c r="AD6" s="1"/>
  <c r="AE6" s="1"/>
  <c r="AC5"/>
  <c r="AB5"/>
  <c r="Y5"/>
  <c r="V5"/>
  <c r="S5"/>
  <c r="P5"/>
  <c r="M5"/>
  <c r="J5"/>
  <c r="G5"/>
  <c r="D5"/>
  <c r="AD5" s="1"/>
  <c r="AE5" s="1"/>
  <c r="AC4"/>
  <c r="AB4"/>
  <c r="Y4"/>
  <c r="V4"/>
  <c r="S4"/>
  <c r="P4"/>
  <c r="M4"/>
  <c r="J4"/>
  <c r="G4"/>
  <c r="D4"/>
  <c r="AD4" s="1"/>
  <c r="AE4" s="1"/>
  <c r="K16" i="7"/>
  <c r="J16"/>
  <c r="I16"/>
  <c r="H16"/>
  <c r="G16"/>
  <c r="F16"/>
  <c r="E16"/>
  <c r="D16"/>
  <c r="C16"/>
  <c r="B16"/>
  <c r="H4"/>
  <c r="O65" i="4"/>
  <c r="N65"/>
  <c r="M65"/>
  <c r="L65"/>
  <c r="L66" s="1"/>
  <c r="Q50"/>
  <c r="P49"/>
  <c r="M47"/>
  <c r="L47"/>
  <c r="L48" s="1"/>
  <c r="P45"/>
  <c r="P46" s="1"/>
  <c r="N28"/>
  <c r="N26"/>
  <c r="P26" s="1"/>
  <c r="R26" s="1"/>
  <c r="M21"/>
  <c r="M20"/>
  <c r="M19"/>
  <c r="E21" i="3"/>
  <c r="E20"/>
  <c r="E19"/>
  <c r="D177" i="1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N24"/>
  <c r="D24"/>
  <c r="N23"/>
  <c r="D23"/>
  <c r="N22"/>
  <c r="D22"/>
  <c r="D21"/>
  <c r="D20"/>
  <c r="D19"/>
  <c r="D18"/>
  <c r="D17"/>
  <c r="D16"/>
  <c r="D15"/>
  <c r="D14"/>
  <c r="D13"/>
  <c r="D12"/>
  <c r="D11"/>
  <c r="D10"/>
  <c r="N50" i="4" l="1"/>
  <c r="M49"/>
</calcChain>
</file>

<file path=xl/sharedStrings.xml><?xml version="1.0" encoding="utf-8"?>
<sst xmlns="http://schemas.openxmlformats.org/spreadsheetml/2006/main" count="1519" uniqueCount="360">
  <si>
    <t>University Exam Assessment</t>
  </si>
  <si>
    <t>Program: B SC MPC</t>
  </si>
  <si>
    <t xml:space="preserve">Course Code:  </t>
  </si>
  <si>
    <t>Year and Sem:  I-II</t>
  </si>
  <si>
    <t>Course Name:  Mechanics and Properties of matter</t>
  </si>
  <si>
    <t>Max Marks: 70M</t>
  </si>
  <si>
    <t xml:space="preserve">Course Coordinator:  </t>
  </si>
  <si>
    <t>PHYSICS (MECHANICS AND PROPERTIES OF METTER)</t>
  </si>
  <si>
    <t>1SEM</t>
  </si>
  <si>
    <t>REGNO</t>
  </si>
  <si>
    <t>SNAME</t>
  </si>
  <si>
    <t>Internal marks (CIE) 20 M</t>
  </si>
  <si>
    <t>CIE 25M</t>
  </si>
  <si>
    <t>University exam(SEE) Th</t>
  </si>
  <si>
    <t>University exam(SEE) Pr</t>
  </si>
  <si>
    <t>Target</t>
  </si>
  <si>
    <t>LANDA KALYAN</t>
  </si>
  <si>
    <t>B+</t>
  </si>
  <si>
    <t>O</t>
  </si>
  <si>
    <t>AKKINNENI VARALAKSHMI</t>
  </si>
  <si>
    <t>P</t>
  </si>
  <si>
    <t>A+</t>
  </si>
  <si>
    <t>AMALAPURAM VENKATA RAMANA</t>
  </si>
  <si>
    <t>CO Wise Assessment</t>
  </si>
  <si>
    <t>AMBATI SRINU</t>
  </si>
  <si>
    <t>ARAVA KARTHIK KUMAR</t>
  </si>
  <si>
    <t>F</t>
  </si>
  <si>
    <t>Total Marks</t>
  </si>
  <si>
    <t>ARJALA POLITHALLI</t>
  </si>
  <si>
    <t>A</t>
  </si>
  <si>
    <t>Threshold Marks</t>
  </si>
  <si>
    <t>BANDARU AKESH</t>
  </si>
  <si>
    <t>C</t>
  </si>
  <si>
    <t>No of students attended</t>
  </si>
  <si>
    <t>BANKA VINAY</t>
  </si>
  <si>
    <t>No. of students attained (Th)</t>
  </si>
  <si>
    <t>BARRI APPANNA</t>
  </si>
  <si>
    <t>No. of students attained (Pr)</t>
  </si>
  <si>
    <t>BEJJAVARAPU LAVANYA</t>
  </si>
  <si>
    <t>B</t>
  </si>
  <si>
    <t>BHOOMIREDDY MADHU</t>
  </si>
  <si>
    <t>Bench Mark and Attainment</t>
  </si>
  <si>
    <t>BODDURU SATISH</t>
  </si>
  <si>
    <t>Students</t>
  </si>
  <si>
    <t>Level</t>
  </si>
  <si>
    <t>BONDU KRISHNA</t>
  </si>
  <si>
    <t>50 % students got more than Target</t>
  </si>
  <si>
    <t>BUGATA SIVA</t>
  </si>
  <si>
    <t>60 % students got more than Target</t>
  </si>
  <si>
    <t>BUSAKALA NAVEEN KUMAR</t>
  </si>
  <si>
    <t>70 % students got more than Target</t>
  </si>
  <si>
    <t>BUTALA CHANDU</t>
  </si>
  <si>
    <t>CHALLA KARUN KUMAR</t>
  </si>
  <si>
    <t>CHANDAPARAPU APPALA RAJU</t>
  </si>
  <si>
    <t>Students above the Threshold</t>
  </si>
  <si>
    <t>CHEEKATI ARUN KUMAR</t>
  </si>
  <si>
    <t xml:space="preserve">Attainment </t>
  </si>
  <si>
    <t>CHINNAPONDARA NAVEEN</t>
  </si>
  <si>
    <t xml:space="preserve">University Exam </t>
  </si>
  <si>
    <t>CHINTHALA NANI</t>
  </si>
  <si>
    <t>CHINTHALA NOOKAYYA</t>
  </si>
  <si>
    <t>CHITIKELA HARINADH</t>
  </si>
  <si>
    <t>DAMULURI ANANTHA VENKATESH</t>
  </si>
  <si>
    <t>EDLA NAIDU</t>
  </si>
  <si>
    <t>ERAGAI MUKESHKUMAR MOULI</t>
  </si>
  <si>
    <t>GADADASI MANIKANTA</t>
  </si>
  <si>
    <t>GANTA SUPRIYA</t>
  </si>
  <si>
    <t>GARA AYYAPPA</t>
  </si>
  <si>
    <t>GAVIREDDI GANGADHAR</t>
  </si>
  <si>
    <t>GOLLI ARJUNA</t>
  </si>
  <si>
    <t>GORJA SANTHOSH KUMAR</t>
  </si>
  <si>
    <t>GORLE BHAVANTH</t>
  </si>
  <si>
    <t>GORLE PYDI RAJU ESWAR PRASAD</t>
  </si>
  <si>
    <t>GUDIVADA RAVITEJA</t>
  </si>
  <si>
    <t>GULLAPUDI ARAVIND</t>
  </si>
  <si>
    <t>JALLU YADAGIRI</t>
  </si>
  <si>
    <t>JEERU SIVA</t>
  </si>
  <si>
    <t>KALAGA BHASKAR RAO</t>
  </si>
  <si>
    <t>KALAGA HARIKRISHNA</t>
  </si>
  <si>
    <t>KASIREDDI SRIKANTH</t>
  </si>
  <si>
    <t>KERRU PREM KUMAR</t>
  </si>
  <si>
    <t>KODA DEVI</t>
  </si>
  <si>
    <t>KOKKIRI DHANARAJU</t>
  </si>
  <si>
    <t>KOLLU SWAMI</t>
  </si>
  <si>
    <t>KONAPALLI SAI KUMAR</t>
  </si>
  <si>
    <t>KONCHADA DURGA PRASAD</t>
  </si>
  <si>
    <t>KORADA SAI KRISHNA</t>
  </si>
  <si>
    <t>KORADA VASU</t>
  </si>
  <si>
    <t>KORIKANA PRASAD</t>
  </si>
  <si>
    <t>KOVIRI MUTYALA RAO</t>
  </si>
  <si>
    <t>KOYYANA ATCHYUTHA KUMAR</t>
  </si>
  <si>
    <t>KUTIKUPPALA DHARANI</t>
  </si>
  <si>
    <t>LALAM MAHESWARI</t>
  </si>
  <si>
    <t>MADHUMANTHI RAMANA</t>
  </si>
  <si>
    <t>MARPINA YOGINI</t>
  </si>
  <si>
    <t>MASARAPU SOMESWARA RAO</t>
  </si>
  <si>
    <t>MELIPAKA KIRAN KUMAR</t>
  </si>
  <si>
    <t>MINIMULA CHAKRI RAMA CHANDRA PATHRUDU</t>
  </si>
  <si>
    <t>MORTHA VARAPRASAD</t>
  </si>
  <si>
    <t>MUDDADA SAI RAJU</t>
  </si>
  <si>
    <t>MUKALLA RAJESH</t>
  </si>
  <si>
    <t>MUTHI KARTHEEK</t>
  </si>
  <si>
    <t>MUTHI VENKATESH</t>
  </si>
  <si>
    <t>MYLAPILLI KONDALA RAO</t>
  </si>
  <si>
    <t>MYLIPILLI LAXMAN</t>
  </si>
  <si>
    <t>NADUPURU LAXMANA</t>
  </si>
  <si>
    <t>NADUPURU LOKESH</t>
  </si>
  <si>
    <t>NAMMI SANTHOSH ROHIT</t>
  </si>
  <si>
    <t>NATTI SWATHI KIRAN</t>
  </si>
  <si>
    <t>NELIVADA SUDHEERKUMAR</t>
  </si>
  <si>
    <t>NEYYALA SUNEEL</t>
  </si>
  <si>
    <t>PADALA HARINADH</t>
  </si>
  <si>
    <t>PADALA THARAKADURGA</t>
  </si>
  <si>
    <t>PAKKURTHI BHANU PRAKASH</t>
  </si>
  <si>
    <t>PEDIREDDY MONESH</t>
  </si>
  <si>
    <t>PENAGANTI SAI RAKESH</t>
  </si>
  <si>
    <t>PINNINTI LALITHA</t>
  </si>
  <si>
    <t>PIRIYA MOHAN</t>
  </si>
  <si>
    <t>PUTCHA VIJAYARAJU</t>
  </si>
  <si>
    <t>SABADA PUNYAVATHI</t>
  </si>
  <si>
    <t>SABBAVARAPU SANTHOSH KUMAR</t>
  </si>
  <si>
    <t>SALAPU DURGA</t>
  </si>
  <si>
    <t>SATIVADA NEELAM NAIDU</t>
  </si>
  <si>
    <t>SATYALA TEJA</t>
  </si>
  <si>
    <t>SETTI JESWANTH</t>
  </si>
  <si>
    <t>SETTI SIVAPRASAD</t>
  </si>
  <si>
    <t>SIDAGANA SRINIVASARAO</t>
  </si>
  <si>
    <t>SIVALANKA ASHOK KUMAR</t>
  </si>
  <si>
    <t>THINNIGIRI RAM MURTHY</t>
  </si>
  <si>
    <t>THOTA SANDHYA</t>
  </si>
  <si>
    <t>THOTAPALLI APPALA MAHES BABU</t>
  </si>
  <si>
    <t>TORAPU ASHOAK</t>
  </si>
  <si>
    <t>VANTHALA ASWINI PRIYA</t>
  </si>
  <si>
    <t>VASUPALLI BHULOKA RAO</t>
  </si>
  <si>
    <t>VASUPALLI RAMA</t>
  </si>
  <si>
    <t>VENNI MAHESH</t>
  </si>
  <si>
    <t>YEDDU ANJANEYULU</t>
  </si>
  <si>
    <t>AMANAPU SWATHI</t>
  </si>
  <si>
    <t>ARIMELA DILIP KUMAR</t>
  </si>
  <si>
    <t>BAI LOKANADHAM</t>
  </si>
  <si>
    <t>BALAGA RAJASEKHAR</t>
  </si>
  <si>
    <t>BODDU RAJU</t>
  </si>
  <si>
    <t>BODI GANESH</t>
  </si>
  <si>
    <t>BUGATHA APPALA RAJU</t>
  </si>
  <si>
    <t>CHINTHAPALLI KONDA BABU</t>
  </si>
  <si>
    <t>DANTLA SAI DHANANJAYA</t>
  </si>
  <si>
    <t>DINDI SAI KRISHNA</t>
  </si>
  <si>
    <t>DUNNA DINESH</t>
  </si>
  <si>
    <t>ELLA DEVI</t>
  </si>
  <si>
    <t>GONDESI VENKATA MANIKANTA</t>
  </si>
  <si>
    <t>JAGUPALLI GAYATRI</t>
  </si>
  <si>
    <t>JANAPAREDDY YAMUNA</t>
  </si>
  <si>
    <t>KALAGA SANKAR SAI KUMAR</t>
  </si>
  <si>
    <t>KANTUMUTCHU SANDHYA</t>
  </si>
  <si>
    <t>KARE NANAJI</t>
  </si>
  <si>
    <t>KARRI AJIT KUMAR</t>
  </si>
  <si>
    <t>KASARAPU ABHIRAM</t>
  </si>
  <si>
    <t>KODURI HARI PREETHI</t>
  </si>
  <si>
    <t>KORIPALLI KRISHNA</t>
  </si>
  <si>
    <t>KOTYADA MOHAN</t>
  </si>
  <si>
    <t>KOVELAPALLI HEMANTH KARTHIK</t>
  </si>
  <si>
    <t>LATCHIREDDY RAKESH</t>
  </si>
  <si>
    <t>M FEENA</t>
  </si>
  <si>
    <t>NELLI LATHA</t>
  </si>
  <si>
    <t>PADUMU KUMAR</t>
  </si>
  <si>
    <t>PANIGRAHI AKHIL KUMAR</t>
  </si>
  <si>
    <t>PATNALA SUBRAMANYA SUCHITRA</t>
  </si>
  <si>
    <t>PATTEM VIJAY</t>
  </si>
  <si>
    <t>PODUGU KRISHNAVENI</t>
  </si>
  <si>
    <t>POKALKAR SNEHA</t>
  </si>
  <si>
    <t>RAYITHI RAMU</t>
  </si>
  <si>
    <t>SASUBILLI GIRIBABU</t>
  </si>
  <si>
    <t>SIRIGIDI VASU</t>
  </si>
  <si>
    <t>TEDDU SWAPNA</t>
  </si>
  <si>
    <t>THOLADA PAVANKALYAN</t>
  </si>
  <si>
    <t>VAVILAPALLI GAYATHRI</t>
  </si>
  <si>
    <t>VIYYAPU APARNA</t>
  </si>
  <si>
    <t>BALLA SIVA KUMAR</t>
  </si>
  <si>
    <t>CHINTHAPALLI SUNIL KUMAR</t>
  </si>
  <si>
    <t>GANGADA SAI</t>
  </si>
  <si>
    <t>KARE RAGHU VENKATESH</t>
  </si>
  <si>
    <t>KARUMOJU HARSHAVARDHAN</t>
  </si>
  <si>
    <t>KAVITI GOPI SAI NARASIMHULU</t>
  </si>
  <si>
    <t>KELLA MANOHAR</t>
  </si>
  <si>
    <t>MARADANA SOBHANBABU</t>
  </si>
  <si>
    <t>PATCHIMALLA TARUN KUMAR</t>
  </si>
  <si>
    <t>PRATAP RAO HARISH</t>
  </si>
  <si>
    <t>PUVVALA SATEESH KUMAR</t>
  </si>
  <si>
    <t>RAITHI RAMU</t>
  </si>
  <si>
    <t>YEDUVAKA SAI</t>
  </si>
  <si>
    <t>AGGUNNAMITHUN</t>
  </si>
  <si>
    <t>ARJILLI RAMANA</t>
  </si>
  <si>
    <t>BORA GANESH</t>
  </si>
  <si>
    <t>BULA SRIHARI</t>
  </si>
  <si>
    <t>DOWLAPALLI VISALAKSHI</t>
  </si>
  <si>
    <t>GANAGALLA RAMANJULU</t>
  </si>
  <si>
    <t>GOMPA KRISHNA</t>
  </si>
  <si>
    <t>KUPPILI GLORY</t>
  </si>
  <si>
    <t>MAHANTHI SWATHI</t>
  </si>
  <si>
    <t>MOSYA KAVITHA</t>
  </si>
  <si>
    <t>MYLAPILLI ARUNA</t>
  </si>
  <si>
    <t>NEELAPU LEELAKRISHNA</t>
  </si>
  <si>
    <t>PALEPU DEVI</t>
  </si>
  <si>
    <t>SHAIK HIMANI</t>
  </si>
  <si>
    <t>SIVARCHANA MANGADEVI</t>
  </si>
  <si>
    <t>TOTHARAMUDI AJAY</t>
  </si>
  <si>
    <t>VELEGASIVA CHANDRA MOULI</t>
  </si>
  <si>
    <t>Mid-I Evaluation</t>
  </si>
  <si>
    <t>Year and Sem:  I-I</t>
  </si>
  <si>
    <t>Course Name:   Mechanics and Properties of Matter</t>
  </si>
  <si>
    <t>Max Marks: 25M</t>
  </si>
  <si>
    <t>Course Coordinator:  K Swetha</t>
  </si>
  <si>
    <t>Internal marks (CIE)</t>
  </si>
  <si>
    <t>Quality of Question Paper for Mid-I ( Based on Revised Bloom's Taxonomy)</t>
  </si>
  <si>
    <t>Bloom's Taxonomy</t>
  </si>
  <si>
    <t>Marks</t>
  </si>
  <si>
    <t>Remembering ( R )</t>
  </si>
  <si>
    <t>Understanding (U)</t>
  </si>
  <si>
    <t>Applying (P)</t>
  </si>
  <si>
    <t>Analyzing (A)</t>
  </si>
  <si>
    <t>Evaluating (E)</t>
  </si>
  <si>
    <t>Creating ( C )</t>
  </si>
  <si>
    <t>Total number of students</t>
  </si>
  <si>
    <t>Students above the Target</t>
  </si>
  <si>
    <t>LEVEL</t>
  </si>
  <si>
    <t>CO</t>
  </si>
  <si>
    <t>S.No.</t>
  </si>
  <si>
    <t>Reg. No.</t>
  </si>
  <si>
    <t>Internal Exam 25 M</t>
  </si>
  <si>
    <t>University Grades</t>
  </si>
  <si>
    <t>100M SEE Th</t>
  </si>
  <si>
    <t>Practical Grades</t>
  </si>
  <si>
    <t>50M SEE Pr</t>
  </si>
  <si>
    <t>No. of students attained (Internal)</t>
  </si>
  <si>
    <t>No. of students attained University exam (Th)</t>
  </si>
  <si>
    <t>No. of students attained University exam (Pr)</t>
  </si>
  <si>
    <t>Attainment Level</t>
  </si>
  <si>
    <t>Attainment from CIE and SEE th</t>
  </si>
  <si>
    <t>Attainment from SEE Pr</t>
  </si>
  <si>
    <t>attainment Theory and practical</t>
  </si>
  <si>
    <t>co-po mapping coefficient</t>
  </si>
  <si>
    <t>Final attainment</t>
  </si>
  <si>
    <t>Internal Exam</t>
  </si>
  <si>
    <t>University Exam (Th)</t>
  </si>
  <si>
    <t>University Exam (Pr)</t>
  </si>
  <si>
    <t xml:space="preserve">Direct Attainment </t>
  </si>
  <si>
    <t xml:space="preserve">Indirect Attainment </t>
  </si>
  <si>
    <t>Internal</t>
  </si>
  <si>
    <t>University (Th)</t>
  </si>
  <si>
    <t>University (Pr)</t>
  </si>
  <si>
    <t>Feedback</t>
  </si>
  <si>
    <t>CO1</t>
  </si>
  <si>
    <t>CO2</t>
  </si>
  <si>
    <t>CO3</t>
  </si>
  <si>
    <t>CO4</t>
  </si>
  <si>
    <t>CO5</t>
  </si>
  <si>
    <t>Average</t>
  </si>
  <si>
    <t>Weightage</t>
  </si>
  <si>
    <t>Attainment</t>
  </si>
  <si>
    <t>Final Direct Attainment</t>
  </si>
  <si>
    <t>Final Indirect Attainment</t>
  </si>
  <si>
    <t>Course Attainment</t>
  </si>
  <si>
    <t>CO PO MAPPING &amp; ATTAINMENT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</si>
  <si>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</si>
  <si>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</si>
  <si>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</si>
  <si>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</si>
  <si>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</si>
  <si>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</si>
  <si>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</si>
  <si>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</si>
  <si>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</si>
  <si>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</si>
  <si>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</si>
  <si>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</si>
  <si>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-</t>
  </si>
  <si>
    <t>Average PO attainment</t>
  </si>
  <si>
    <t>Course- PO attainment</t>
  </si>
  <si>
    <t>Course PO attainment = (course attainment) Average of PO/3</t>
  </si>
  <si>
    <t>Critical thinking</t>
  </si>
  <si>
    <t>Effective communication</t>
  </si>
  <si>
    <t>Social interaction</t>
  </si>
  <si>
    <t>Effective citizenship</t>
  </si>
  <si>
    <t>Ethics</t>
  </si>
  <si>
    <t>Environment and sustainbility</t>
  </si>
  <si>
    <t>Self directed and Life-long learning</t>
  </si>
  <si>
    <t>CO PO PSO Attainment</t>
  </si>
  <si>
    <t>CO PO Mapping</t>
  </si>
  <si>
    <t>English</t>
  </si>
  <si>
    <t>CO/PO</t>
  </si>
  <si>
    <t>Eng Weights</t>
  </si>
  <si>
    <t>CO attainment</t>
  </si>
  <si>
    <t>Weighted product</t>
  </si>
  <si>
    <t>Sum of weights</t>
  </si>
  <si>
    <t>Weighted product sum</t>
  </si>
  <si>
    <t>Weighted average</t>
  </si>
  <si>
    <t>FC1</t>
  </si>
  <si>
    <t>FC2</t>
  </si>
  <si>
    <t>Math</t>
  </si>
  <si>
    <t>Math Pr</t>
  </si>
  <si>
    <t>Phys</t>
  </si>
  <si>
    <t>Phys Pr</t>
  </si>
  <si>
    <t>Chem</t>
  </si>
  <si>
    <t>Chem Pr</t>
  </si>
  <si>
    <t>PO</t>
  </si>
  <si>
    <t>BA</t>
  </si>
  <si>
    <t>BCOM</t>
  </si>
  <si>
    <t>BSC</t>
  </si>
  <si>
    <t>Effective citzenship</t>
  </si>
  <si>
    <t>Environment and sustainability</t>
  </si>
  <si>
    <t>Self-directed and Life-long learning</t>
  </si>
  <si>
    <t>PSO 8</t>
  </si>
  <si>
    <t>Academic competance</t>
  </si>
  <si>
    <t>PSO 9</t>
  </si>
  <si>
    <t>Personal and Professional Competence</t>
  </si>
  <si>
    <t>PSO 10</t>
  </si>
  <si>
    <t>Research Competence</t>
  </si>
  <si>
    <t>PSO 11</t>
  </si>
  <si>
    <t>Entrepreneurial and Social Competence</t>
  </si>
  <si>
    <t xml:space="preserve">Physics </t>
  </si>
  <si>
    <t>Direct Attainment</t>
  </si>
  <si>
    <t>SEM/attainment</t>
  </si>
  <si>
    <t>I</t>
  </si>
  <si>
    <t>II</t>
  </si>
  <si>
    <t>IV</t>
  </si>
  <si>
    <t>V</t>
  </si>
  <si>
    <t>VI</t>
  </si>
  <si>
    <t>III</t>
  </si>
  <si>
    <t>CIE</t>
  </si>
  <si>
    <t>SEE Th</t>
  </si>
  <si>
    <t>SEE Pr</t>
  </si>
  <si>
    <t>SEM I</t>
  </si>
  <si>
    <t>Direct assessment attainment</t>
  </si>
  <si>
    <t>MPC</t>
  </si>
  <si>
    <t>2018-20</t>
  </si>
  <si>
    <t>Program outcome 2018-20 Bach 2016 CBCS Syllabus 2018-20 Bach</t>
  </si>
  <si>
    <t>Skills</t>
  </si>
  <si>
    <t>Learners are able to Scrutinize, differentiate and apprise information methods</t>
  </si>
  <si>
    <t>At the end of the program, learners can Exchange ideas,thoughts, opinions, Knowledge and data</t>
  </si>
  <si>
    <t>Program Helps the students to learn  society problems and develops social responsibility</t>
  </si>
  <si>
    <t>Able to hold and defends democratic values and champion of human rights</t>
  </si>
  <si>
    <t>Students learn the Ethical accounting, taxation and managerial practises</t>
  </si>
  <si>
    <t>Students learn Ethical practises in science experiments, inventions and discoveries</t>
  </si>
  <si>
    <t>Students learn Ethical practises in political thoughts, public  administration, preserving historical monuments and Government funding</t>
  </si>
  <si>
    <t>Environment auditing and understanding the methods of growth and sustainability</t>
  </si>
  <si>
    <t>Judicial utilization of environmental resources for growth and sutainbility</t>
  </si>
  <si>
    <t>Learning the role of citizens in preserving the environment and sutainbility</t>
  </si>
  <si>
    <t>Able to take independant decision in career choosing and continue their learning process for the betterment of their future life</t>
  </si>
  <si>
    <t>To impart the learners with exhaustive and in depth knowledge of financial system and investment decisions.</t>
  </si>
  <si>
    <t>To impart the learners with exhaustive and in depth knowledge of sceintific methods, problem solving and digital methods</t>
  </si>
  <si>
    <t>To impart the learners with exhaustive and in depth knowledge of History, heritage, financial resources planing and public administration</t>
  </si>
  <si>
    <t>To cater to the human resource needs of companies in accounting and auditing, tax
laws, financial analysis and costing.</t>
  </si>
  <si>
    <t>To cater to the human resource needs of companies in sceintific laboratories</t>
  </si>
  <si>
    <t>To cater to the human resource needs of Government civil services, Banks, political leaders</t>
  </si>
  <si>
    <t>Learners will be equipped to face upcoming challenges in the industry and business as the specializations offered research oppertunities</t>
  </si>
  <si>
    <t>Learners will be equipped to face upcoming challenges in the industry and soceity needs as the specializations offered research oppertunities</t>
  </si>
  <si>
    <t>Learners will be equipped to face upcoming challenges of the public participation in governance, exploring historical sites and financial planing  as the specializations offered research oppertunities</t>
  </si>
  <si>
    <t>To inspire entrepreneurship and managerial skills in learners so as to enable them to establish and manage businesses effectively</t>
  </si>
  <si>
    <t xml:space="preserve"> To impart the understanding of  sceince laws, gadgets,  digital coding methods and  and devolop entrepreneurship and managerial skills in finding scientific solutions to local needs</t>
  </si>
  <si>
    <t>To inspire entrepreneurship and managerial skills in the learners so as to enable them to establish and manage businesses effectively</t>
  </si>
</sst>
</file>

<file path=xl/styles.xml><?xml version="1.0" encoding="utf-8"?>
<styleSheet xmlns="http://schemas.openxmlformats.org/spreadsheetml/2006/main">
  <fonts count="31">
    <font>
      <sz val="10"/>
      <color rgb="FF000000"/>
      <name val="Arial"/>
      <scheme val="minor"/>
    </font>
    <font>
      <b/>
      <u/>
      <sz val="18"/>
      <color theme="1"/>
      <name val="&quot;Times New Roman&quot;"/>
    </font>
    <font>
      <sz val="10"/>
      <color theme="1"/>
      <name val="Arial"/>
    </font>
    <font>
      <sz val="14"/>
      <color theme="1"/>
      <name val="&quot;Times New Roman&quot;"/>
    </font>
    <font>
      <sz val="11"/>
      <color theme="1"/>
      <name val="Calibri"/>
    </font>
    <font>
      <sz val="11"/>
      <color theme="1"/>
      <name val="Arial"/>
    </font>
    <font>
      <sz val="10"/>
      <color theme="1"/>
      <name val="Arial"/>
      <scheme val="minor"/>
    </font>
    <font>
      <b/>
      <u/>
      <sz val="14"/>
      <color theme="1"/>
      <name val="&quot;Times New Roman&quot;"/>
    </font>
    <font>
      <sz val="11"/>
      <color rgb="FFFF0000"/>
      <name val="Calibri"/>
    </font>
    <font>
      <sz val="10"/>
      <name val="Arial"/>
    </font>
    <font>
      <b/>
      <u/>
      <sz val="14"/>
      <color theme="1"/>
      <name val="Calibri"/>
    </font>
    <font>
      <b/>
      <u/>
      <sz val="14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b/>
      <u/>
      <sz val="16"/>
      <color theme="1"/>
      <name val="&quot;Times New Roman&quot;"/>
    </font>
    <font>
      <sz val="12"/>
      <color theme="1"/>
      <name val="&quot;Times New Roman&quot;"/>
    </font>
    <font>
      <b/>
      <i/>
      <u/>
      <sz val="14"/>
      <color theme="1"/>
      <name val="Calibri"/>
    </font>
    <font>
      <b/>
      <sz val="14"/>
      <color theme="1"/>
      <name val="&quot;Times New Roman&quot;"/>
    </font>
    <font>
      <sz val="14"/>
      <color theme="1"/>
      <name val="Arial"/>
      <scheme val="minor"/>
    </font>
    <font>
      <sz val="14"/>
      <color theme="1"/>
      <name val="Arial"/>
    </font>
    <font>
      <b/>
      <u/>
      <sz val="18"/>
      <color theme="1"/>
      <name val="&quot;Times New Roman&quot;"/>
    </font>
    <font>
      <b/>
      <sz val="16"/>
      <color theme="1"/>
      <name val="Calibri"/>
    </font>
    <font>
      <b/>
      <sz val="18"/>
      <color theme="1"/>
      <name val="Calibri"/>
    </font>
    <font>
      <sz val="9"/>
      <color rgb="FF000000"/>
      <name val="&quot;Google Sans&quot;"/>
    </font>
    <font>
      <b/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3"/>
      <color theme="1"/>
      <name val="Arial"/>
      <scheme val="minor"/>
    </font>
    <font>
      <b/>
      <sz val="13"/>
      <color theme="1"/>
      <name val="Times New Roman"/>
    </font>
    <font>
      <b/>
      <sz val="13"/>
      <color rgb="FFFF0000"/>
      <name val="Times New Roman"/>
    </font>
    <font>
      <sz val="13"/>
      <color rgb="FF0000FF"/>
      <name val="Times New Roman"/>
    </font>
    <font>
      <sz val="13"/>
      <color theme="1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EAF1DD"/>
        <bgColor rgb="FFEAF1DD"/>
      </patternFill>
    </fill>
    <fill>
      <patternFill patternType="solid">
        <fgColor rgb="FFF79646"/>
        <bgColor rgb="FFF79646"/>
      </patternFill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FF0000"/>
      </right>
      <top style="thick">
        <color rgb="FFFF0000"/>
      </top>
      <bottom style="thick">
        <color rgb="FF000000"/>
      </bottom>
      <diagonal/>
    </border>
    <border>
      <left/>
      <right style="thick">
        <color rgb="FFFF0000"/>
      </right>
      <top/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FF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ck">
        <color rgb="FFFF0000"/>
      </right>
      <top/>
      <bottom style="thin">
        <color rgb="FF000000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n">
        <color rgb="FF00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ck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wrapText="1"/>
    </xf>
    <xf numFmtId="1" fontId="4" fillId="0" borderId="0" xfId="0" applyNumberFormat="1" applyFont="1" applyAlignment="1"/>
    <xf numFmtId="0" fontId="4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/>
    <xf numFmtId="9" fontId="3" fillId="2" borderId="2" xfId="0" applyNumberFormat="1" applyFont="1" applyFill="1" applyBorder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10" fillId="0" borderId="0" xfId="0" applyFont="1" applyAlignment="1"/>
    <xf numFmtId="0" fontId="11" fillId="0" borderId="3" xfId="0" applyFont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2" fillId="0" borderId="0" xfId="0" applyFont="1" applyAlignment="1">
      <alignment wrapText="1"/>
    </xf>
    <xf numFmtId="0" fontId="16" fillId="0" borderId="0" xfId="0" applyFont="1" applyAlignment="1"/>
    <xf numFmtId="0" fontId="17" fillId="6" borderId="4" xfId="0" applyFont="1" applyFill="1" applyBorder="1" applyAlignment="1"/>
    <xf numFmtId="0" fontId="13" fillId="6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3" fillId="7" borderId="4" xfId="0" applyFont="1" applyFill="1" applyBorder="1" applyAlignment="1"/>
    <xf numFmtId="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2" fillId="4" borderId="3" xfId="0" applyFont="1" applyFill="1" applyBorder="1" applyAlignment="1"/>
    <xf numFmtId="0" fontId="2" fillId="4" borderId="3" xfId="0" applyFont="1" applyFill="1" applyBorder="1" applyAlignment="1"/>
    <xf numFmtId="0" fontId="2" fillId="4" borderId="4" xfId="0" applyFont="1" applyFill="1" applyBorder="1" applyAlignment="1"/>
    <xf numFmtId="0" fontId="13" fillId="0" borderId="3" xfId="0" applyFont="1" applyBorder="1" applyAlignment="1"/>
    <xf numFmtId="0" fontId="12" fillId="2" borderId="1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0" xfId="0" applyNumberFormat="1" applyFont="1" applyFill="1" applyAlignment="1">
      <alignment horizontal="center" wrapText="1"/>
    </xf>
    <xf numFmtId="1" fontId="17" fillId="2" borderId="7" xfId="0" applyNumberFormat="1" applyFont="1" applyFill="1" applyBorder="1" applyAlignment="1">
      <alignment horizontal="center" wrapText="1"/>
    </xf>
    <xf numFmtId="1" fontId="17" fillId="2" borderId="8" xfId="0" applyNumberFormat="1" applyFont="1" applyFill="1" applyBorder="1" applyAlignment="1">
      <alignment horizontal="center" wrapText="1"/>
    </xf>
    <xf numFmtId="1" fontId="17" fillId="2" borderId="8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/>
    <xf numFmtId="1" fontId="4" fillId="0" borderId="0" xfId="0" applyNumberFormat="1" applyFont="1" applyAlignment="1"/>
    <xf numFmtId="9" fontId="3" fillId="3" borderId="4" xfId="0" applyNumberFormat="1" applyFont="1" applyFill="1" applyBorder="1" applyAlignment="1">
      <alignment horizontal="center"/>
    </xf>
    <xf numFmtId="0" fontId="18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right"/>
    </xf>
    <xf numFmtId="0" fontId="13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2" fillId="8" borderId="9" xfId="0" applyFont="1" applyFill="1" applyBorder="1" applyAlignment="1"/>
    <xf numFmtId="0" fontId="2" fillId="9" borderId="12" xfId="0" applyFont="1" applyFill="1" applyBorder="1" applyAlignment="1"/>
    <xf numFmtId="0" fontId="13" fillId="9" borderId="12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 wrapText="1"/>
    </xf>
    <xf numFmtId="0" fontId="12" fillId="9" borderId="4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 wrapText="1"/>
    </xf>
    <xf numFmtId="0" fontId="13" fillId="9" borderId="14" xfId="0" applyFont="1" applyFill="1" applyBorder="1" applyAlignment="1">
      <alignment horizontal="center"/>
    </xf>
    <xf numFmtId="9" fontId="12" fillId="10" borderId="3" xfId="0" applyNumberFormat="1" applyFont="1" applyFill="1" applyBorder="1" applyAlignment="1">
      <alignment horizontal="center"/>
    </xf>
    <xf numFmtId="9" fontId="12" fillId="10" borderId="4" xfId="0" applyNumberFormat="1" applyFont="1" applyFill="1" applyBorder="1" applyAlignment="1">
      <alignment horizontal="center"/>
    </xf>
    <xf numFmtId="9" fontId="12" fillId="10" borderId="3" xfId="0" applyNumberFormat="1" applyFont="1" applyFill="1" applyBorder="1" applyAlignment="1">
      <alignment horizontal="center"/>
    </xf>
    <xf numFmtId="9" fontId="12" fillId="7" borderId="3" xfId="0" applyNumberFormat="1" applyFont="1" applyFill="1" applyBorder="1" applyAlignment="1">
      <alignment horizontal="center"/>
    </xf>
    <xf numFmtId="4" fontId="2" fillId="9" borderId="14" xfId="0" applyNumberFormat="1" applyFont="1" applyFill="1" applyBorder="1" applyAlignment="1"/>
    <xf numFmtId="0" fontId="2" fillId="9" borderId="1" xfId="0" applyFont="1" applyFill="1" applyBorder="1" applyAlignment="1"/>
    <xf numFmtId="0" fontId="13" fillId="10" borderId="15" xfId="0" applyFont="1" applyFill="1" applyBorder="1" applyAlignment="1">
      <alignment horizontal="center" wrapText="1"/>
    </xf>
    <xf numFmtId="4" fontId="13" fillId="10" borderId="15" xfId="0" applyNumberFormat="1" applyFont="1" applyFill="1" applyBorder="1" applyAlignment="1">
      <alignment horizontal="center"/>
    </xf>
    <xf numFmtId="0" fontId="2" fillId="10" borderId="16" xfId="0" applyFont="1" applyFill="1" applyBorder="1" applyAlignment="1"/>
    <xf numFmtId="0" fontId="13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wrapText="1"/>
    </xf>
    <xf numFmtId="4" fontId="13" fillId="9" borderId="17" xfId="0" applyNumberFormat="1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9" fontId="12" fillId="7" borderId="4" xfId="0" applyNumberFormat="1" applyFont="1" applyFill="1" applyBorder="1" applyAlignment="1">
      <alignment horizontal="center"/>
    </xf>
    <xf numFmtId="9" fontId="12" fillId="7" borderId="18" xfId="0" applyNumberFormat="1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2" fillId="7" borderId="19" xfId="0" applyFont="1" applyFill="1" applyBorder="1" applyAlignment="1"/>
    <xf numFmtId="0" fontId="2" fillId="5" borderId="15" xfId="0" applyFont="1" applyFill="1" applyBorder="1" applyAlignment="1"/>
    <xf numFmtId="0" fontId="2" fillId="0" borderId="9" xfId="0" applyFont="1" applyBorder="1" applyAlignment="1"/>
    <xf numFmtId="0" fontId="2" fillId="0" borderId="20" xfId="0" applyFont="1" applyBorder="1" applyAlignment="1"/>
    <xf numFmtId="0" fontId="13" fillId="0" borderId="1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4" fillId="0" borderId="9" xfId="0" applyFont="1" applyBorder="1" applyAlignment="1">
      <alignment horizontal="right"/>
    </xf>
    <xf numFmtId="0" fontId="4" fillId="0" borderId="22" xfId="0" applyFont="1" applyBorder="1" applyAlignment="1">
      <alignment wrapText="1"/>
    </xf>
    <xf numFmtId="0" fontId="23" fillId="11" borderId="0" xfId="0" applyFont="1" applyFill="1" applyAlignment="1"/>
    <xf numFmtId="0" fontId="24" fillId="0" borderId="0" xfId="0" applyFont="1" applyAlignment="1">
      <alignment wrapText="1"/>
    </xf>
    <xf numFmtId="0" fontId="24" fillId="0" borderId="0" xfId="0" applyFont="1" applyAlignment="1"/>
    <xf numFmtId="0" fontId="25" fillId="0" borderId="0" xfId="0" applyFont="1" applyAlignment="1"/>
    <xf numFmtId="0" fontId="26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12" fillId="5" borderId="5" xfId="0" applyFont="1" applyFill="1" applyBorder="1" applyAlignment="1">
      <alignment horizontal="center"/>
    </xf>
    <xf numFmtId="0" fontId="3" fillId="3" borderId="5" xfId="0" applyFont="1" applyFill="1" applyBorder="1" applyAlignment="1"/>
    <xf numFmtId="0" fontId="3" fillId="3" borderId="5" xfId="0" applyFont="1" applyFill="1" applyBorder="1" applyAlignment="1">
      <alignment wrapText="1"/>
    </xf>
    <xf numFmtId="0" fontId="6" fillId="0" borderId="3" xfId="0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8" fillId="0" borderId="0" xfId="0" applyFont="1" applyAlignment="1"/>
    <xf numFmtId="0" fontId="20" fillId="0" borderId="0" xfId="0" applyFont="1" applyAlignment="1">
      <alignment horizontal="center" vertical="top"/>
    </xf>
    <xf numFmtId="0" fontId="13" fillId="8" borderId="9" xfId="0" applyFont="1" applyFill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13" fillId="4" borderId="9" xfId="0" applyFont="1" applyFill="1" applyBorder="1" applyAlignment="1">
      <alignment horizontal="center"/>
    </xf>
    <xf numFmtId="0" fontId="6" fillId="0" borderId="15" xfId="0" applyFont="1" applyBorder="1"/>
    <xf numFmtId="0" fontId="9" fillId="0" borderId="16" xfId="0" applyFont="1" applyBorder="1"/>
    <xf numFmtId="0" fontId="2" fillId="7" borderId="15" xfId="0" applyFont="1" applyFill="1" applyBorder="1" applyAlignment="1"/>
    <xf numFmtId="0" fontId="9" fillId="0" borderId="19" xfId="0" applyFont="1" applyBorder="1"/>
    <xf numFmtId="0" fontId="2" fillId="0" borderId="0" xfId="0" applyFont="1" applyAlignment="1"/>
    <xf numFmtId="0" fontId="21" fillId="5" borderId="15" xfId="0" applyFont="1" applyFill="1" applyBorder="1" applyAlignment="1">
      <alignment horizontal="center"/>
    </xf>
    <xf numFmtId="0" fontId="9" fillId="0" borderId="15" xfId="0" applyFont="1" applyBorder="1"/>
    <xf numFmtId="9" fontId="22" fillId="5" borderId="15" xfId="0" applyNumberFormat="1" applyFont="1" applyFill="1" applyBorder="1" applyAlignment="1">
      <alignment horizontal="center"/>
    </xf>
    <xf numFmtId="0" fontId="9" fillId="0" borderId="17" xfId="0" applyFont="1" applyBorder="1"/>
    <xf numFmtId="0" fontId="25" fillId="0" borderId="0" xfId="0" applyFont="1" applyAlignment="1">
      <alignment horizontal="center"/>
    </xf>
    <xf numFmtId="0" fontId="27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0" fontId="30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77"/>
  <sheetViews>
    <sheetView tabSelected="1" workbookViewId="0">
      <selection activeCell="C23" sqref="C23"/>
    </sheetView>
  </sheetViews>
  <sheetFormatPr defaultColWidth="12.5703125" defaultRowHeight="15.75" customHeight="1"/>
  <cols>
    <col min="1" max="1" width="15" customWidth="1"/>
    <col min="2" max="2" width="30.28515625" customWidth="1"/>
    <col min="3" max="3" width="10.7109375" customWidth="1"/>
    <col min="4" max="5" width="11" customWidth="1"/>
    <col min="6" max="6" width="5.42578125" customWidth="1"/>
    <col min="7" max="7" width="10.5703125" customWidth="1"/>
    <col min="8" max="8" width="4.42578125" customWidth="1"/>
  </cols>
  <sheetData>
    <row r="1" spans="1:15" ht="15.75" customHeight="1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"/>
    </row>
    <row r="2" spans="1:15" ht="15.75" customHeight="1">
      <c r="A2" s="115" t="s">
        <v>1</v>
      </c>
      <c r="B2" s="114"/>
      <c r="C2" s="114"/>
      <c r="D2" s="114"/>
      <c r="E2" s="114"/>
      <c r="F2" s="114"/>
      <c r="G2" s="114"/>
      <c r="H2" s="3" t="s">
        <v>2</v>
      </c>
      <c r="I2" s="2"/>
      <c r="J2" s="2"/>
    </row>
    <row r="3" spans="1:15" ht="15.75" customHeight="1">
      <c r="A3" s="115" t="s">
        <v>3</v>
      </c>
      <c r="B3" s="114"/>
      <c r="C3" s="114"/>
      <c r="D3" s="114"/>
      <c r="E3" s="114"/>
      <c r="F3" s="2"/>
      <c r="G3" s="2"/>
      <c r="H3" s="116" t="s">
        <v>4</v>
      </c>
      <c r="I3" s="114"/>
      <c r="J3" s="114"/>
      <c r="K3" s="114"/>
    </row>
    <row r="4" spans="1:15" ht="15.75" customHeight="1">
      <c r="A4" s="3" t="s">
        <v>5</v>
      </c>
      <c r="B4" s="2"/>
      <c r="C4" s="2"/>
      <c r="D4" s="2"/>
      <c r="E4" s="2"/>
      <c r="F4" s="2"/>
      <c r="G4" s="2"/>
      <c r="H4" s="115" t="s">
        <v>6</v>
      </c>
      <c r="I4" s="114"/>
      <c r="J4" s="114"/>
    </row>
    <row r="7" spans="1:15" ht="15.75" customHeight="1">
      <c r="A7" s="1"/>
      <c r="B7" s="1"/>
      <c r="C7" s="117" t="s">
        <v>7</v>
      </c>
      <c r="D7" s="114"/>
      <c r="E7" s="114"/>
      <c r="F7" s="4"/>
      <c r="G7" s="4"/>
    </row>
    <row r="8" spans="1:15" ht="15.75" customHeight="1">
      <c r="A8" s="1"/>
      <c r="B8" s="1"/>
      <c r="C8" s="118" t="s">
        <v>8</v>
      </c>
      <c r="D8" s="114"/>
      <c r="E8" s="114"/>
      <c r="F8" s="114"/>
      <c r="G8" s="114"/>
      <c r="H8" s="114"/>
    </row>
    <row r="9" spans="1:15" ht="15.75" customHeight="1">
      <c r="A9" s="5" t="s">
        <v>9</v>
      </c>
      <c r="B9" s="1" t="s">
        <v>10</v>
      </c>
      <c r="C9" s="6" t="s">
        <v>11</v>
      </c>
      <c r="D9" s="6" t="s">
        <v>12</v>
      </c>
      <c r="E9" s="4" t="s">
        <v>13</v>
      </c>
      <c r="F9" s="1"/>
      <c r="G9" s="4" t="s">
        <v>14</v>
      </c>
      <c r="K9" s="7"/>
      <c r="L9" s="8" t="s">
        <v>15</v>
      </c>
      <c r="M9" s="9">
        <v>0.4</v>
      </c>
      <c r="N9" s="1"/>
      <c r="O9" s="1"/>
    </row>
    <row r="10" spans="1:15" ht="15.75" customHeight="1">
      <c r="A10" s="10">
        <v>718130605049</v>
      </c>
      <c r="B10" s="1" t="s">
        <v>16</v>
      </c>
      <c r="C10" s="11">
        <v>17</v>
      </c>
      <c r="D10" s="1">
        <f t="shared" ref="D10:D177" si="0">C10+5</f>
        <v>22</v>
      </c>
      <c r="E10" s="1" t="s">
        <v>17</v>
      </c>
      <c r="F10" s="12">
        <v>70</v>
      </c>
      <c r="G10" s="1" t="s">
        <v>18</v>
      </c>
      <c r="H10" s="13">
        <v>50</v>
      </c>
      <c r="K10" s="1"/>
      <c r="L10" s="1"/>
      <c r="M10" s="1"/>
      <c r="N10" s="1"/>
      <c r="O10" s="1"/>
    </row>
    <row r="11" spans="1:15" ht="15.75" customHeight="1">
      <c r="A11" s="10">
        <v>718130805001</v>
      </c>
      <c r="B11" s="1" t="s">
        <v>19</v>
      </c>
      <c r="C11" s="11">
        <v>13</v>
      </c>
      <c r="D11" s="1">
        <f t="shared" si="0"/>
        <v>18</v>
      </c>
      <c r="E11" s="1" t="s">
        <v>20</v>
      </c>
      <c r="F11" s="12">
        <v>40</v>
      </c>
      <c r="G11" s="1" t="s">
        <v>21</v>
      </c>
      <c r="H11" s="13">
        <v>45</v>
      </c>
      <c r="K11" s="1"/>
      <c r="L11" s="1"/>
      <c r="M11" s="1"/>
      <c r="N11" s="1"/>
      <c r="O11" s="1"/>
    </row>
    <row r="12" spans="1:15" ht="15.75" customHeight="1">
      <c r="A12" s="10">
        <v>718130805002</v>
      </c>
      <c r="B12" s="1" t="s">
        <v>22</v>
      </c>
      <c r="C12" s="11">
        <v>15</v>
      </c>
      <c r="D12" s="1">
        <f t="shared" si="0"/>
        <v>20</v>
      </c>
      <c r="E12" s="1" t="s">
        <v>17</v>
      </c>
      <c r="F12" s="12">
        <v>70</v>
      </c>
      <c r="G12" s="1" t="s">
        <v>21</v>
      </c>
      <c r="H12" s="13">
        <v>45</v>
      </c>
      <c r="K12" s="1"/>
      <c r="L12" s="14" t="s">
        <v>23</v>
      </c>
      <c r="M12" s="15"/>
      <c r="N12" s="1"/>
      <c r="O12" s="1"/>
    </row>
    <row r="13" spans="1:15" ht="15.75" customHeight="1">
      <c r="A13" s="10">
        <v>718130805003</v>
      </c>
      <c r="B13" s="1" t="s">
        <v>24</v>
      </c>
      <c r="C13" s="11">
        <v>16</v>
      </c>
      <c r="D13" s="1">
        <f t="shared" si="0"/>
        <v>21</v>
      </c>
      <c r="E13" s="1" t="s">
        <v>17</v>
      </c>
      <c r="F13" s="12">
        <v>70</v>
      </c>
      <c r="G13" s="1" t="s">
        <v>21</v>
      </c>
      <c r="H13" s="13">
        <v>45</v>
      </c>
      <c r="K13" s="15"/>
      <c r="L13" s="16"/>
      <c r="M13" s="16"/>
      <c r="N13" s="1"/>
      <c r="O13" s="1"/>
    </row>
    <row r="14" spans="1:15" ht="15.75" customHeight="1">
      <c r="A14" s="10">
        <v>718130805004</v>
      </c>
      <c r="B14" s="1" t="s">
        <v>25</v>
      </c>
      <c r="C14" s="11">
        <v>11</v>
      </c>
      <c r="D14" s="1">
        <f t="shared" si="0"/>
        <v>16</v>
      </c>
      <c r="E14" s="17" t="s">
        <v>26</v>
      </c>
      <c r="F14" s="12">
        <v>0</v>
      </c>
      <c r="G14" s="18" t="s">
        <v>26</v>
      </c>
      <c r="H14" s="13">
        <v>0</v>
      </c>
      <c r="K14" s="123" t="s">
        <v>27</v>
      </c>
      <c r="L14" s="121"/>
      <c r="M14" s="19">
        <v>100</v>
      </c>
      <c r="N14" s="1"/>
      <c r="O14" s="1"/>
    </row>
    <row r="15" spans="1:15" ht="15.75" customHeight="1">
      <c r="A15" s="10">
        <v>718130805005</v>
      </c>
      <c r="B15" s="1" t="s">
        <v>28</v>
      </c>
      <c r="C15" s="11">
        <v>19</v>
      </c>
      <c r="D15" s="1">
        <f t="shared" si="0"/>
        <v>24</v>
      </c>
      <c r="E15" s="1" t="s">
        <v>29</v>
      </c>
      <c r="F15" s="12">
        <v>80</v>
      </c>
      <c r="G15" s="1" t="s">
        <v>18</v>
      </c>
      <c r="H15" s="13">
        <v>50</v>
      </c>
      <c r="K15" s="123" t="s">
        <v>30</v>
      </c>
      <c r="L15" s="121"/>
      <c r="M15" s="19">
        <v>40</v>
      </c>
      <c r="N15" s="1"/>
      <c r="O15" s="1"/>
    </row>
    <row r="16" spans="1:15" ht="15.75" customHeight="1">
      <c r="A16" s="10">
        <v>718130805006</v>
      </c>
      <c r="B16" s="1" t="s">
        <v>31</v>
      </c>
      <c r="C16" s="11">
        <v>14</v>
      </c>
      <c r="D16" s="1">
        <f t="shared" si="0"/>
        <v>19</v>
      </c>
      <c r="E16" s="1" t="s">
        <v>32</v>
      </c>
      <c r="F16" s="12">
        <v>50</v>
      </c>
      <c r="G16" s="1" t="s">
        <v>21</v>
      </c>
      <c r="H16" s="13">
        <v>45</v>
      </c>
      <c r="K16" s="123" t="s">
        <v>33</v>
      </c>
      <c r="L16" s="121"/>
      <c r="M16" s="20">
        <v>168</v>
      </c>
      <c r="N16" s="1"/>
      <c r="O16" s="1"/>
    </row>
    <row r="17" spans="1:15" ht="15.75" customHeight="1">
      <c r="A17" s="10">
        <v>718130805007</v>
      </c>
      <c r="B17" s="1" t="s">
        <v>34</v>
      </c>
      <c r="C17" s="11">
        <v>17</v>
      </c>
      <c r="D17" s="1">
        <f t="shared" si="0"/>
        <v>22</v>
      </c>
      <c r="E17" s="1" t="s">
        <v>17</v>
      </c>
      <c r="F17" s="12">
        <v>70</v>
      </c>
      <c r="G17" s="1" t="s">
        <v>21</v>
      </c>
      <c r="H17" s="13">
        <v>45</v>
      </c>
      <c r="K17" s="124" t="s">
        <v>35</v>
      </c>
      <c r="L17" s="121"/>
      <c r="M17" s="19">
        <v>54</v>
      </c>
      <c r="N17" s="1"/>
      <c r="O17" s="1"/>
    </row>
    <row r="18" spans="1:15" ht="15.75" customHeight="1">
      <c r="A18" s="10">
        <v>718130805008</v>
      </c>
      <c r="B18" s="1" t="s">
        <v>36</v>
      </c>
      <c r="C18" s="11">
        <v>13</v>
      </c>
      <c r="D18" s="1">
        <f t="shared" si="0"/>
        <v>18</v>
      </c>
      <c r="E18" s="1" t="s">
        <v>20</v>
      </c>
      <c r="F18" s="12">
        <v>40</v>
      </c>
      <c r="G18" s="1" t="s">
        <v>21</v>
      </c>
      <c r="H18" s="13">
        <v>45</v>
      </c>
      <c r="K18" s="124" t="s">
        <v>37</v>
      </c>
      <c r="L18" s="121"/>
      <c r="M18" s="21">
        <v>152</v>
      </c>
      <c r="N18" s="1"/>
      <c r="O18" s="1"/>
    </row>
    <row r="19" spans="1:15" ht="15.75" customHeight="1">
      <c r="A19" s="10">
        <v>718130805009</v>
      </c>
      <c r="B19" s="1" t="s">
        <v>38</v>
      </c>
      <c r="C19" s="11">
        <v>15</v>
      </c>
      <c r="D19" s="1">
        <f t="shared" si="0"/>
        <v>20</v>
      </c>
      <c r="E19" s="1" t="s">
        <v>39</v>
      </c>
      <c r="F19" s="12">
        <v>60</v>
      </c>
      <c r="G19" s="1" t="s">
        <v>18</v>
      </c>
      <c r="H19" s="13">
        <v>50</v>
      </c>
      <c r="K19" s="124" t="s">
        <v>37</v>
      </c>
      <c r="L19" s="121"/>
      <c r="M19" s="22">
        <v>90</v>
      </c>
      <c r="N19" s="1"/>
      <c r="O19" s="1"/>
    </row>
    <row r="20" spans="1:15" ht="15.75" customHeight="1">
      <c r="A20" s="10">
        <v>718130805010</v>
      </c>
      <c r="B20" s="1" t="s">
        <v>40</v>
      </c>
      <c r="C20" s="11">
        <v>10</v>
      </c>
      <c r="D20" s="1">
        <f t="shared" si="0"/>
        <v>15</v>
      </c>
      <c r="E20" s="1" t="s">
        <v>29</v>
      </c>
      <c r="F20" s="12">
        <v>80</v>
      </c>
      <c r="G20" s="1" t="s">
        <v>18</v>
      </c>
      <c r="H20" s="13">
        <v>50</v>
      </c>
      <c r="K20" s="23" t="s">
        <v>41</v>
      </c>
      <c r="L20" s="1"/>
      <c r="M20" s="1"/>
      <c r="N20" s="1"/>
      <c r="O20" s="1"/>
    </row>
    <row r="21" spans="1:15" ht="15.75" customHeight="1">
      <c r="A21" s="10">
        <v>718130805011</v>
      </c>
      <c r="B21" s="1" t="s">
        <v>42</v>
      </c>
      <c r="C21" s="11">
        <v>11</v>
      </c>
      <c r="D21" s="1">
        <f t="shared" si="0"/>
        <v>16</v>
      </c>
      <c r="E21" s="17" t="s">
        <v>26</v>
      </c>
      <c r="F21" s="12">
        <v>0</v>
      </c>
      <c r="G21" s="1" t="s">
        <v>21</v>
      </c>
      <c r="H21" s="13">
        <v>45</v>
      </c>
      <c r="K21" s="125"/>
      <c r="L21" s="120"/>
      <c r="M21" s="15"/>
      <c r="N21" s="24" t="s">
        <v>43</v>
      </c>
      <c r="O21" s="24" t="s">
        <v>44</v>
      </c>
    </row>
    <row r="22" spans="1:15" ht="15.75" customHeight="1">
      <c r="A22" s="10">
        <v>718130805012</v>
      </c>
      <c r="B22" s="1" t="s">
        <v>45</v>
      </c>
      <c r="C22" s="11">
        <v>13</v>
      </c>
      <c r="D22" s="1">
        <f t="shared" si="0"/>
        <v>18</v>
      </c>
      <c r="E22" s="1" t="s">
        <v>20</v>
      </c>
      <c r="F22" s="12">
        <v>40</v>
      </c>
      <c r="G22" s="1" t="s">
        <v>32</v>
      </c>
      <c r="H22" s="13">
        <v>25</v>
      </c>
      <c r="K22" s="119" t="s">
        <v>46</v>
      </c>
      <c r="L22" s="120"/>
      <c r="M22" s="121"/>
      <c r="N22" s="25">
        <f>168*0.5</f>
        <v>84</v>
      </c>
      <c r="O22" s="25">
        <v>1</v>
      </c>
    </row>
    <row r="23" spans="1:15" ht="15.75" customHeight="1">
      <c r="A23" s="10">
        <v>718130805013</v>
      </c>
      <c r="B23" s="1" t="s">
        <v>47</v>
      </c>
      <c r="C23" s="11">
        <v>12</v>
      </c>
      <c r="D23" s="1">
        <f t="shared" si="0"/>
        <v>17</v>
      </c>
      <c r="E23" s="1" t="s">
        <v>32</v>
      </c>
      <c r="F23" s="12">
        <v>50</v>
      </c>
      <c r="G23" s="1" t="s">
        <v>17</v>
      </c>
      <c r="H23" s="13">
        <v>35</v>
      </c>
      <c r="K23" s="119" t="s">
        <v>48</v>
      </c>
      <c r="L23" s="120"/>
      <c r="M23" s="121"/>
      <c r="N23" s="25">
        <f>168*0.6</f>
        <v>100.8</v>
      </c>
      <c r="O23" s="25">
        <v>2</v>
      </c>
    </row>
    <row r="24" spans="1:15" ht="15.75" customHeight="1">
      <c r="A24" s="10">
        <v>718130805014</v>
      </c>
      <c r="B24" s="1" t="s">
        <v>49</v>
      </c>
      <c r="C24" s="11">
        <v>13</v>
      </c>
      <c r="D24" s="1">
        <f t="shared" si="0"/>
        <v>18</v>
      </c>
      <c r="E24" s="1" t="s">
        <v>20</v>
      </c>
      <c r="F24" s="12">
        <v>40</v>
      </c>
      <c r="G24" s="1" t="s">
        <v>21</v>
      </c>
      <c r="H24" s="13">
        <v>45</v>
      </c>
      <c r="K24" s="119" t="s">
        <v>50</v>
      </c>
      <c r="L24" s="120"/>
      <c r="M24" s="121"/>
      <c r="N24" s="25">
        <f>168*0.7</f>
        <v>117.6</v>
      </c>
      <c r="O24" s="25">
        <v>3</v>
      </c>
    </row>
    <row r="25" spans="1:15" ht="15.75" customHeight="1">
      <c r="A25" s="10">
        <v>718130805015</v>
      </c>
      <c r="B25" s="1" t="s">
        <v>51</v>
      </c>
      <c r="C25" s="11">
        <v>15</v>
      </c>
      <c r="D25" s="1">
        <f t="shared" si="0"/>
        <v>20</v>
      </c>
      <c r="E25" s="17" t="s">
        <v>26</v>
      </c>
      <c r="F25" s="12">
        <v>0</v>
      </c>
      <c r="G25" s="1" t="s">
        <v>26</v>
      </c>
      <c r="H25" s="13">
        <v>0</v>
      </c>
      <c r="K25" s="1"/>
      <c r="L25" s="1"/>
      <c r="M25" s="1"/>
      <c r="N25" s="1"/>
      <c r="O25" s="1"/>
    </row>
    <row r="26" spans="1:15" ht="15.75" customHeight="1">
      <c r="A26" s="10">
        <v>718130805016</v>
      </c>
      <c r="B26" s="1" t="s">
        <v>52</v>
      </c>
      <c r="C26" s="11">
        <v>10</v>
      </c>
      <c r="D26" s="1">
        <f t="shared" si="0"/>
        <v>15</v>
      </c>
      <c r="E26" s="17" t="s">
        <v>26</v>
      </c>
      <c r="F26" s="12">
        <v>0</v>
      </c>
      <c r="G26" s="1" t="s">
        <v>21</v>
      </c>
      <c r="H26" s="13">
        <v>45</v>
      </c>
      <c r="K26" s="1"/>
      <c r="L26" s="1"/>
      <c r="M26" s="1"/>
      <c r="N26" s="1"/>
      <c r="O26" s="1"/>
    </row>
    <row r="27" spans="1:15" ht="15.75" customHeight="1">
      <c r="A27" s="10">
        <v>718130805017</v>
      </c>
      <c r="B27" s="1" t="s">
        <v>53</v>
      </c>
      <c r="C27" s="11">
        <v>9</v>
      </c>
      <c r="D27" s="1">
        <f t="shared" si="0"/>
        <v>14</v>
      </c>
      <c r="E27" s="17" t="s">
        <v>26</v>
      </c>
      <c r="F27" s="12">
        <v>0</v>
      </c>
      <c r="G27" s="18" t="s">
        <v>26</v>
      </c>
      <c r="H27" s="13">
        <v>0</v>
      </c>
      <c r="K27" s="23" t="s">
        <v>54</v>
      </c>
      <c r="L27" s="1"/>
      <c r="M27" s="1"/>
      <c r="N27" s="1"/>
      <c r="O27" s="1"/>
    </row>
    <row r="28" spans="1:15" ht="15.75" customHeight="1">
      <c r="A28" s="10">
        <v>718130805018</v>
      </c>
      <c r="B28" s="1" t="s">
        <v>55</v>
      </c>
      <c r="C28" s="11">
        <v>10</v>
      </c>
      <c r="D28" s="1">
        <f t="shared" si="0"/>
        <v>15</v>
      </c>
      <c r="E28" s="17" t="s">
        <v>26</v>
      </c>
      <c r="F28" s="12">
        <v>0</v>
      </c>
      <c r="G28" s="1" t="s">
        <v>32</v>
      </c>
      <c r="H28" s="13">
        <v>25</v>
      </c>
      <c r="K28" s="15"/>
      <c r="L28" s="15"/>
      <c r="M28" s="26" t="s">
        <v>43</v>
      </c>
      <c r="N28" s="26" t="s">
        <v>56</v>
      </c>
      <c r="O28" s="1"/>
    </row>
    <row r="29" spans="1:15" ht="15.75" customHeight="1">
      <c r="A29" s="10">
        <v>718130805020</v>
      </c>
      <c r="B29" s="1" t="s">
        <v>57</v>
      </c>
      <c r="C29" s="11">
        <v>9</v>
      </c>
      <c r="D29" s="1">
        <f t="shared" si="0"/>
        <v>14</v>
      </c>
      <c r="E29" s="1" t="s">
        <v>20</v>
      </c>
      <c r="F29" s="12">
        <v>40</v>
      </c>
      <c r="G29" s="1" t="s">
        <v>29</v>
      </c>
      <c r="H29" s="13">
        <v>40</v>
      </c>
      <c r="K29" s="122" t="s">
        <v>58</v>
      </c>
      <c r="L29" s="121"/>
      <c r="M29" s="27">
        <v>97</v>
      </c>
      <c r="N29" s="27">
        <v>1</v>
      </c>
      <c r="O29" s="1"/>
    </row>
    <row r="30" spans="1:15" ht="15.75" customHeight="1">
      <c r="A30" s="10">
        <v>718130805021</v>
      </c>
      <c r="B30" s="1" t="s">
        <v>59</v>
      </c>
      <c r="C30" s="11">
        <v>10</v>
      </c>
      <c r="D30" s="1">
        <f t="shared" si="0"/>
        <v>15</v>
      </c>
      <c r="E30" s="1" t="s">
        <v>20</v>
      </c>
      <c r="F30" s="12">
        <v>40</v>
      </c>
      <c r="G30" s="1" t="s">
        <v>21</v>
      </c>
      <c r="H30" s="13">
        <v>45</v>
      </c>
    </row>
    <row r="31" spans="1:15" ht="15.75" customHeight="1">
      <c r="A31" s="10">
        <v>718130805022</v>
      </c>
      <c r="B31" s="1" t="s">
        <v>60</v>
      </c>
      <c r="C31" s="11">
        <v>11</v>
      </c>
      <c r="D31" s="1">
        <f t="shared" si="0"/>
        <v>16</v>
      </c>
      <c r="E31" s="1" t="s">
        <v>20</v>
      </c>
      <c r="F31" s="12">
        <v>40</v>
      </c>
      <c r="G31" s="1" t="s">
        <v>21</v>
      </c>
      <c r="H31" s="13">
        <v>45</v>
      </c>
    </row>
    <row r="32" spans="1:15" ht="15.75" customHeight="1">
      <c r="A32" s="10">
        <v>718130805023</v>
      </c>
      <c r="B32" s="1" t="s">
        <v>61</v>
      </c>
      <c r="C32" s="11">
        <v>13</v>
      </c>
      <c r="D32" s="1">
        <f t="shared" si="0"/>
        <v>18</v>
      </c>
      <c r="E32" s="17" t="s">
        <v>26</v>
      </c>
      <c r="F32" s="12">
        <v>0</v>
      </c>
      <c r="G32" s="1" t="s">
        <v>21</v>
      </c>
      <c r="H32" s="13">
        <v>45</v>
      </c>
    </row>
    <row r="33" spans="1:8" ht="15.75" customHeight="1">
      <c r="A33" s="10">
        <v>718130805024</v>
      </c>
      <c r="B33" s="1" t="s">
        <v>62</v>
      </c>
      <c r="C33" s="11">
        <v>10</v>
      </c>
      <c r="D33" s="1">
        <f t="shared" si="0"/>
        <v>15</v>
      </c>
      <c r="E33" s="17" t="s">
        <v>26</v>
      </c>
      <c r="F33" s="12">
        <v>0</v>
      </c>
      <c r="G33" s="1" t="s">
        <v>29</v>
      </c>
      <c r="H33" s="13">
        <v>40</v>
      </c>
    </row>
    <row r="34" spans="1:8" ht="15.75" customHeight="1">
      <c r="A34" s="10">
        <v>718130805025</v>
      </c>
      <c r="B34" s="1" t="s">
        <v>63</v>
      </c>
      <c r="C34" s="11">
        <v>11</v>
      </c>
      <c r="D34" s="1">
        <f t="shared" si="0"/>
        <v>16</v>
      </c>
      <c r="E34" s="17" t="s">
        <v>26</v>
      </c>
      <c r="F34" s="12">
        <v>0</v>
      </c>
      <c r="G34" s="1" t="s">
        <v>21</v>
      </c>
      <c r="H34" s="13">
        <v>45</v>
      </c>
    </row>
    <row r="35" spans="1:8" ht="15.75" customHeight="1">
      <c r="A35" s="10">
        <v>718130805026</v>
      </c>
      <c r="B35" s="1" t="s">
        <v>64</v>
      </c>
      <c r="C35" s="11">
        <v>10</v>
      </c>
      <c r="D35" s="1">
        <f t="shared" si="0"/>
        <v>15</v>
      </c>
      <c r="E35" s="17" t="s">
        <v>26</v>
      </c>
      <c r="F35" s="12">
        <v>0</v>
      </c>
      <c r="G35" s="1" t="s">
        <v>21</v>
      </c>
      <c r="H35" s="13">
        <v>45</v>
      </c>
    </row>
    <row r="36" spans="1:8" ht="15.75" customHeight="1">
      <c r="A36" s="10">
        <v>718130805027</v>
      </c>
      <c r="B36" s="1" t="s">
        <v>65</v>
      </c>
      <c r="C36" s="11">
        <v>20</v>
      </c>
      <c r="D36" s="1">
        <f t="shared" si="0"/>
        <v>25</v>
      </c>
      <c r="E36" s="1" t="s">
        <v>21</v>
      </c>
      <c r="F36" s="12">
        <v>90</v>
      </c>
      <c r="G36" s="1" t="s">
        <v>18</v>
      </c>
      <c r="H36" s="13">
        <v>50</v>
      </c>
    </row>
    <row r="37" spans="1:8" ht="15.75" customHeight="1">
      <c r="A37" s="10">
        <v>718130805028</v>
      </c>
      <c r="B37" s="1" t="s">
        <v>66</v>
      </c>
      <c r="C37" s="11">
        <v>19</v>
      </c>
      <c r="D37" s="1">
        <f t="shared" si="0"/>
        <v>24</v>
      </c>
      <c r="E37" s="1" t="s">
        <v>29</v>
      </c>
      <c r="F37" s="12">
        <v>80</v>
      </c>
      <c r="G37" s="1" t="s">
        <v>18</v>
      </c>
      <c r="H37" s="13">
        <v>50</v>
      </c>
    </row>
    <row r="38" spans="1:8" ht="15.75" customHeight="1">
      <c r="A38" s="10">
        <v>718130805029</v>
      </c>
      <c r="B38" s="1" t="s">
        <v>67</v>
      </c>
      <c r="C38" s="11">
        <v>10</v>
      </c>
      <c r="D38" s="1">
        <f t="shared" si="0"/>
        <v>15</v>
      </c>
      <c r="E38" s="17" t="s">
        <v>26</v>
      </c>
      <c r="F38" s="12">
        <v>0</v>
      </c>
      <c r="G38" s="18" t="s">
        <v>26</v>
      </c>
      <c r="H38" s="13">
        <v>0</v>
      </c>
    </row>
    <row r="39" spans="1:8" ht="15.75" customHeight="1">
      <c r="A39" s="10">
        <v>718130805030</v>
      </c>
      <c r="B39" s="1" t="s">
        <v>68</v>
      </c>
      <c r="C39" s="11">
        <v>17</v>
      </c>
      <c r="D39" s="1">
        <f t="shared" si="0"/>
        <v>22</v>
      </c>
      <c r="E39" s="1" t="s">
        <v>39</v>
      </c>
      <c r="F39" s="12">
        <v>60</v>
      </c>
      <c r="G39" s="1" t="s">
        <v>21</v>
      </c>
      <c r="H39" s="13">
        <v>45</v>
      </c>
    </row>
    <row r="40" spans="1:8" ht="15.75" customHeight="1">
      <c r="A40" s="10">
        <v>718130805031</v>
      </c>
      <c r="B40" s="1" t="s">
        <v>69</v>
      </c>
      <c r="C40" s="11">
        <v>11</v>
      </c>
      <c r="D40" s="1">
        <f t="shared" si="0"/>
        <v>16</v>
      </c>
      <c r="E40" s="1" t="s">
        <v>20</v>
      </c>
      <c r="F40" s="12">
        <v>40</v>
      </c>
      <c r="G40" s="1" t="s">
        <v>21</v>
      </c>
      <c r="H40" s="13">
        <v>45</v>
      </c>
    </row>
    <row r="41" spans="1:8" ht="15.75" customHeight="1">
      <c r="A41" s="10">
        <v>718130805032</v>
      </c>
      <c r="B41" s="1" t="s">
        <v>70</v>
      </c>
      <c r="C41" s="11">
        <v>13</v>
      </c>
      <c r="D41" s="1">
        <f t="shared" si="0"/>
        <v>18</v>
      </c>
      <c r="E41" s="1" t="s">
        <v>20</v>
      </c>
      <c r="F41" s="12">
        <v>40</v>
      </c>
      <c r="G41" s="1" t="s">
        <v>21</v>
      </c>
      <c r="H41" s="13">
        <v>45</v>
      </c>
    </row>
    <row r="42" spans="1:8" ht="15.75" customHeight="1">
      <c r="A42" s="10">
        <v>718130805033</v>
      </c>
      <c r="B42" s="1" t="s">
        <v>71</v>
      </c>
      <c r="C42" s="11">
        <v>13</v>
      </c>
      <c r="D42" s="1">
        <f t="shared" si="0"/>
        <v>18</v>
      </c>
      <c r="E42" s="1" t="s">
        <v>20</v>
      </c>
      <c r="F42" s="12">
        <v>40</v>
      </c>
      <c r="G42" s="1" t="s">
        <v>21</v>
      </c>
      <c r="H42" s="13">
        <v>45</v>
      </c>
    </row>
    <row r="43" spans="1:8" ht="15.75" customHeight="1">
      <c r="A43" s="10">
        <v>718130805034</v>
      </c>
      <c r="B43" s="1" t="s">
        <v>72</v>
      </c>
      <c r="C43" s="11">
        <v>14</v>
      </c>
      <c r="D43" s="1">
        <f t="shared" si="0"/>
        <v>19</v>
      </c>
      <c r="E43" s="1" t="s">
        <v>32</v>
      </c>
      <c r="F43" s="12">
        <v>50</v>
      </c>
      <c r="G43" s="1" t="s">
        <v>21</v>
      </c>
      <c r="H43" s="13">
        <v>45</v>
      </c>
    </row>
    <row r="44" spans="1:8" ht="15.75" customHeight="1">
      <c r="A44" s="10">
        <v>718130805035</v>
      </c>
      <c r="B44" s="1" t="s">
        <v>73</v>
      </c>
      <c r="C44" s="11">
        <v>15</v>
      </c>
      <c r="D44" s="1">
        <f t="shared" si="0"/>
        <v>20</v>
      </c>
      <c r="E44" s="1" t="s">
        <v>32</v>
      </c>
      <c r="F44" s="12">
        <v>50</v>
      </c>
      <c r="G44" s="1" t="s">
        <v>21</v>
      </c>
      <c r="H44" s="13">
        <v>45</v>
      </c>
    </row>
    <row r="45" spans="1:8" ht="15.75" customHeight="1">
      <c r="A45" s="10">
        <v>718130805036</v>
      </c>
      <c r="B45" s="1" t="s">
        <v>74</v>
      </c>
      <c r="C45" s="11">
        <v>19</v>
      </c>
      <c r="D45" s="1">
        <f t="shared" si="0"/>
        <v>24</v>
      </c>
      <c r="E45" s="1" t="s">
        <v>21</v>
      </c>
      <c r="F45" s="12">
        <v>90</v>
      </c>
      <c r="G45" s="1" t="s">
        <v>18</v>
      </c>
      <c r="H45" s="13">
        <v>50</v>
      </c>
    </row>
    <row r="46" spans="1:8" ht="15.75" customHeight="1">
      <c r="A46" s="10">
        <v>718130805037</v>
      </c>
      <c r="B46" s="1" t="s">
        <v>75</v>
      </c>
      <c r="C46" s="11">
        <v>16</v>
      </c>
      <c r="D46" s="1">
        <f t="shared" si="0"/>
        <v>21</v>
      </c>
      <c r="E46" s="1" t="s">
        <v>39</v>
      </c>
      <c r="F46" s="12">
        <v>60</v>
      </c>
      <c r="G46" s="1" t="s">
        <v>18</v>
      </c>
      <c r="H46" s="13">
        <v>50</v>
      </c>
    </row>
    <row r="47" spans="1:8" ht="15.75" customHeight="1">
      <c r="A47" s="10">
        <v>718130805038</v>
      </c>
      <c r="B47" s="1" t="s">
        <v>76</v>
      </c>
      <c r="C47" s="11">
        <v>15</v>
      </c>
      <c r="D47" s="1">
        <f t="shared" si="0"/>
        <v>20</v>
      </c>
      <c r="E47" s="1" t="s">
        <v>32</v>
      </c>
      <c r="F47" s="12">
        <v>50</v>
      </c>
      <c r="G47" s="1" t="s">
        <v>21</v>
      </c>
      <c r="H47" s="13">
        <v>45</v>
      </c>
    </row>
    <row r="48" spans="1:8" ht="15.75" customHeight="1">
      <c r="A48" s="10">
        <v>718130805039</v>
      </c>
      <c r="B48" s="1" t="s">
        <v>77</v>
      </c>
      <c r="C48" s="11">
        <v>14</v>
      </c>
      <c r="D48" s="1">
        <f t="shared" si="0"/>
        <v>19</v>
      </c>
      <c r="E48" s="1" t="s">
        <v>32</v>
      </c>
      <c r="F48" s="12">
        <v>50</v>
      </c>
      <c r="G48" s="1" t="s">
        <v>21</v>
      </c>
      <c r="H48" s="13">
        <v>45</v>
      </c>
    </row>
    <row r="49" spans="1:8" ht="15.75" customHeight="1">
      <c r="A49" s="10">
        <v>718130805040</v>
      </c>
      <c r="B49" s="1" t="s">
        <v>78</v>
      </c>
      <c r="C49" s="11">
        <v>17</v>
      </c>
      <c r="D49" s="1">
        <f t="shared" si="0"/>
        <v>22</v>
      </c>
      <c r="E49" s="1" t="s">
        <v>17</v>
      </c>
      <c r="F49" s="12">
        <v>70</v>
      </c>
      <c r="G49" s="1" t="s">
        <v>18</v>
      </c>
      <c r="H49" s="13">
        <v>50</v>
      </c>
    </row>
    <row r="50" spans="1:8" ht="15.75" customHeight="1">
      <c r="A50" s="10">
        <v>718130805041</v>
      </c>
      <c r="B50" s="1" t="s">
        <v>79</v>
      </c>
      <c r="C50" s="11">
        <v>13</v>
      </c>
      <c r="D50" s="1">
        <f t="shared" si="0"/>
        <v>18</v>
      </c>
      <c r="E50" s="1" t="s">
        <v>20</v>
      </c>
      <c r="F50" s="12">
        <v>40</v>
      </c>
      <c r="G50" s="1" t="s">
        <v>17</v>
      </c>
      <c r="H50" s="13">
        <v>35</v>
      </c>
    </row>
    <row r="51" spans="1:8" ht="15.75" customHeight="1">
      <c r="A51" s="10">
        <v>718130805042</v>
      </c>
      <c r="B51" s="1" t="s">
        <v>80</v>
      </c>
      <c r="C51" s="11">
        <v>14</v>
      </c>
      <c r="D51" s="1">
        <f t="shared" si="0"/>
        <v>19</v>
      </c>
      <c r="E51" s="1" t="s">
        <v>20</v>
      </c>
      <c r="F51" s="12">
        <v>40</v>
      </c>
      <c r="G51" s="1" t="s">
        <v>21</v>
      </c>
      <c r="H51" s="13">
        <v>45</v>
      </c>
    </row>
    <row r="52" spans="1:8" ht="15.75" customHeight="1">
      <c r="A52" s="10">
        <v>718130805043</v>
      </c>
      <c r="B52" s="1" t="s">
        <v>81</v>
      </c>
      <c r="C52" s="11">
        <v>19</v>
      </c>
      <c r="D52" s="1">
        <f t="shared" si="0"/>
        <v>24</v>
      </c>
      <c r="E52" s="1" t="s">
        <v>21</v>
      </c>
      <c r="F52" s="12">
        <v>90</v>
      </c>
      <c r="G52" s="1" t="s">
        <v>18</v>
      </c>
      <c r="H52" s="13">
        <v>50</v>
      </c>
    </row>
    <row r="53" spans="1:8" ht="15.75" customHeight="1">
      <c r="A53" s="10">
        <v>718130805044</v>
      </c>
      <c r="B53" s="1" t="s">
        <v>82</v>
      </c>
      <c r="C53" s="11">
        <v>10</v>
      </c>
      <c r="D53" s="1">
        <f t="shared" si="0"/>
        <v>15</v>
      </c>
      <c r="E53" s="17" t="s">
        <v>26</v>
      </c>
      <c r="F53" s="12">
        <v>0</v>
      </c>
      <c r="G53" s="1" t="s">
        <v>21</v>
      </c>
      <c r="H53" s="13">
        <v>45</v>
      </c>
    </row>
    <row r="54" spans="1:8" ht="15.75" customHeight="1">
      <c r="A54" s="10">
        <v>718130805045</v>
      </c>
      <c r="B54" s="1" t="s">
        <v>83</v>
      </c>
      <c r="C54" s="11">
        <v>11</v>
      </c>
      <c r="D54" s="1">
        <f t="shared" si="0"/>
        <v>16</v>
      </c>
      <c r="E54" s="1" t="s">
        <v>20</v>
      </c>
      <c r="F54" s="12">
        <v>40</v>
      </c>
      <c r="G54" s="1" t="s">
        <v>21</v>
      </c>
      <c r="H54" s="13">
        <v>45</v>
      </c>
    </row>
    <row r="55" spans="1:8" ht="15.75" customHeight="1">
      <c r="A55" s="10">
        <v>718130805046</v>
      </c>
      <c r="B55" s="1" t="s">
        <v>84</v>
      </c>
      <c r="C55" s="11">
        <v>15</v>
      </c>
      <c r="D55" s="1">
        <f t="shared" si="0"/>
        <v>20</v>
      </c>
      <c r="E55" s="1" t="s">
        <v>39</v>
      </c>
      <c r="F55" s="12">
        <v>60</v>
      </c>
      <c r="G55" s="18" t="s">
        <v>26</v>
      </c>
      <c r="H55" s="13">
        <v>0</v>
      </c>
    </row>
    <row r="56" spans="1:8" ht="15.75" customHeight="1">
      <c r="A56" s="10">
        <v>718130805047</v>
      </c>
      <c r="B56" s="1" t="s">
        <v>85</v>
      </c>
      <c r="C56" s="11">
        <v>14</v>
      </c>
      <c r="D56" s="1">
        <f t="shared" si="0"/>
        <v>19</v>
      </c>
      <c r="E56" s="1" t="s">
        <v>32</v>
      </c>
      <c r="F56" s="12">
        <v>50</v>
      </c>
      <c r="G56" s="1" t="s">
        <v>21</v>
      </c>
      <c r="H56" s="13">
        <v>45</v>
      </c>
    </row>
    <row r="57" spans="1:8" ht="15.75" customHeight="1">
      <c r="A57" s="10">
        <v>718130805048</v>
      </c>
      <c r="B57" s="1" t="s">
        <v>86</v>
      </c>
      <c r="C57" s="11">
        <v>15</v>
      </c>
      <c r="D57" s="1">
        <f t="shared" si="0"/>
        <v>20</v>
      </c>
      <c r="E57" s="1" t="s">
        <v>32</v>
      </c>
      <c r="F57" s="12">
        <v>50</v>
      </c>
      <c r="G57" s="1" t="s">
        <v>21</v>
      </c>
      <c r="H57" s="13">
        <v>45</v>
      </c>
    </row>
    <row r="58" spans="1:8" ht="15.75" customHeight="1">
      <c r="A58" s="10">
        <v>718130805049</v>
      </c>
      <c r="B58" s="1" t="s">
        <v>87</v>
      </c>
      <c r="C58" s="11">
        <v>16</v>
      </c>
      <c r="D58" s="1">
        <f t="shared" si="0"/>
        <v>21</v>
      </c>
      <c r="E58" s="1" t="s">
        <v>39</v>
      </c>
      <c r="F58" s="12">
        <v>60</v>
      </c>
      <c r="G58" s="1" t="s">
        <v>21</v>
      </c>
      <c r="H58" s="13">
        <v>45</v>
      </c>
    </row>
    <row r="59" spans="1:8" ht="15.75" customHeight="1">
      <c r="A59" s="10">
        <v>718130805050</v>
      </c>
      <c r="B59" s="1" t="s">
        <v>88</v>
      </c>
      <c r="C59" s="11">
        <v>13</v>
      </c>
      <c r="D59" s="1">
        <f t="shared" si="0"/>
        <v>18</v>
      </c>
      <c r="E59" s="1" t="s">
        <v>20</v>
      </c>
      <c r="F59" s="12">
        <v>40</v>
      </c>
      <c r="G59" s="1" t="s">
        <v>21</v>
      </c>
      <c r="H59" s="13">
        <v>45</v>
      </c>
    </row>
    <row r="60" spans="1:8" ht="15.75" customHeight="1">
      <c r="A60" s="10">
        <v>718130805051</v>
      </c>
      <c r="B60" s="1" t="s">
        <v>89</v>
      </c>
      <c r="C60" s="11">
        <v>17</v>
      </c>
      <c r="D60" s="1">
        <f t="shared" si="0"/>
        <v>22</v>
      </c>
      <c r="E60" s="1" t="s">
        <v>17</v>
      </c>
      <c r="F60" s="12">
        <v>70</v>
      </c>
      <c r="G60" s="1" t="s">
        <v>21</v>
      </c>
      <c r="H60" s="13">
        <v>45</v>
      </c>
    </row>
    <row r="61" spans="1:8" ht="15.75" customHeight="1">
      <c r="A61" s="10">
        <v>718130805052</v>
      </c>
      <c r="B61" s="1" t="s">
        <v>90</v>
      </c>
      <c r="C61" s="11">
        <v>10</v>
      </c>
      <c r="D61" s="1">
        <f t="shared" si="0"/>
        <v>15</v>
      </c>
      <c r="E61" s="17" t="s">
        <v>26</v>
      </c>
      <c r="F61" s="12">
        <v>0</v>
      </c>
      <c r="G61" s="1" t="s">
        <v>21</v>
      </c>
      <c r="H61" s="13">
        <v>45</v>
      </c>
    </row>
    <row r="62" spans="1:8" ht="15.75" customHeight="1">
      <c r="A62" s="10">
        <v>718130805053</v>
      </c>
      <c r="B62" s="1" t="s">
        <v>91</v>
      </c>
      <c r="C62" s="11">
        <v>19</v>
      </c>
      <c r="D62" s="1">
        <f t="shared" si="0"/>
        <v>24</v>
      </c>
      <c r="E62" s="1" t="s">
        <v>21</v>
      </c>
      <c r="F62" s="12">
        <v>90</v>
      </c>
      <c r="G62" s="1" t="s">
        <v>18</v>
      </c>
      <c r="H62" s="13">
        <v>50</v>
      </c>
    </row>
    <row r="63" spans="1:8" ht="15.75" customHeight="1">
      <c r="A63" s="10">
        <v>718130805054</v>
      </c>
      <c r="B63" s="1" t="s">
        <v>92</v>
      </c>
      <c r="C63" s="11">
        <v>20</v>
      </c>
      <c r="D63" s="1">
        <f t="shared" si="0"/>
        <v>25</v>
      </c>
      <c r="E63" s="1" t="s">
        <v>21</v>
      </c>
      <c r="F63" s="12">
        <v>90</v>
      </c>
      <c r="G63" s="1" t="s">
        <v>18</v>
      </c>
      <c r="H63" s="13">
        <v>50</v>
      </c>
    </row>
    <row r="64" spans="1:8" ht="15.75" customHeight="1">
      <c r="A64" s="10">
        <v>718130805055</v>
      </c>
      <c r="B64" s="1" t="s">
        <v>93</v>
      </c>
      <c r="C64" s="11">
        <v>18</v>
      </c>
      <c r="D64" s="1">
        <f t="shared" si="0"/>
        <v>23</v>
      </c>
      <c r="E64" s="1" t="s">
        <v>29</v>
      </c>
      <c r="F64" s="12">
        <v>80</v>
      </c>
      <c r="G64" s="1" t="s">
        <v>18</v>
      </c>
      <c r="H64" s="13">
        <v>50</v>
      </c>
    </row>
    <row r="65" spans="1:8" ht="15.75" customHeight="1">
      <c r="A65" s="10">
        <v>718130805056</v>
      </c>
      <c r="B65" s="1" t="s">
        <v>94</v>
      </c>
      <c r="C65" s="11">
        <v>15</v>
      </c>
      <c r="D65" s="1">
        <f t="shared" si="0"/>
        <v>20</v>
      </c>
      <c r="E65" s="1" t="s">
        <v>32</v>
      </c>
      <c r="F65" s="12">
        <v>50</v>
      </c>
      <c r="G65" s="1" t="s">
        <v>21</v>
      </c>
      <c r="H65" s="13">
        <v>45</v>
      </c>
    </row>
    <row r="66" spans="1:8" ht="15.75" customHeight="1">
      <c r="A66" s="10">
        <v>718130805057</v>
      </c>
      <c r="B66" s="1" t="s">
        <v>95</v>
      </c>
      <c r="C66" s="11">
        <v>14</v>
      </c>
      <c r="D66" s="1">
        <f t="shared" si="0"/>
        <v>19</v>
      </c>
      <c r="E66" s="1" t="s">
        <v>32</v>
      </c>
      <c r="F66" s="12">
        <v>50</v>
      </c>
      <c r="G66" s="1" t="s">
        <v>21</v>
      </c>
      <c r="H66" s="13">
        <v>45</v>
      </c>
    </row>
    <row r="67" spans="1:8" ht="15.75" customHeight="1">
      <c r="A67" s="10">
        <v>718130805058</v>
      </c>
      <c r="B67" s="1" t="s">
        <v>96</v>
      </c>
      <c r="C67" s="11">
        <v>13</v>
      </c>
      <c r="D67" s="1">
        <f t="shared" si="0"/>
        <v>18</v>
      </c>
      <c r="E67" s="1" t="s">
        <v>20</v>
      </c>
      <c r="F67" s="12">
        <v>40</v>
      </c>
      <c r="G67" s="18" t="s">
        <v>26</v>
      </c>
      <c r="H67" s="13">
        <v>0</v>
      </c>
    </row>
    <row r="68" spans="1:8" ht="15.75" customHeight="1">
      <c r="A68" s="10">
        <v>718130805059</v>
      </c>
      <c r="B68" s="1" t="s">
        <v>97</v>
      </c>
      <c r="C68" s="11">
        <v>10</v>
      </c>
      <c r="D68" s="1">
        <f t="shared" si="0"/>
        <v>15</v>
      </c>
      <c r="E68" s="1" t="s">
        <v>26</v>
      </c>
      <c r="F68" s="12">
        <v>0</v>
      </c>
      <c r="G68" s="1" t="s">
        <v>21</v>
      </c>
      <c r="H68" s="13">
        <v>45</v>
      </c>
    </row>
    <row r="69" spans="1:8" ht="15.75" customHeight="1">
      <c r="A69" s="10">
        <v>718130805060</v>
      </c>
      <c r="B69" s="1" t="s">
        <v>98</v>
      </c>
      <c r="C69" s="11">
        <v>13</v>
      </c>
      <c r="D69" s="1">
        <f t="shared" si="0"/>
        <v>18</v>
      </c>
      <c r="E69" s="1" t="s">
        <v>20</v>
      </c>
      <c r="F69" s="12">
        <v>40</v>
      </c>
      <c r="G69" s="1" t="s">
        <v>32</v>
      </c>
      <c r="H69" s="13">
        <v>25</v>
      </c>
    </row>
    <row r="70" spans="1:8" ht="15.75" customHeight="1">
      <c r="A70" s="10">
        <v>718130805061</v>
      </c>
      <c r="B70" s="1" t="s">
        <v>99</v>
      </c>
      <c r="C70" s="11">
        <v>18</v>
      </c>
      <c r="D70" s="1">
        <f t="shared" si="0"/>
        <v>23</v>
      </c>
      <c r="E70" s="1" t="s">
        <v>29</v>
      </c>
      <c r="F70" s="12">
        <v>80</v>
      </c>
      <c r="G70" s="1" t="s">
        <v>21</v>
      </c>
      <c r="H70" s="13">
        <v>45</v>
      </c>
    </row>
    <row r="71" spans="1:8" ht="15.75" customHeight="1">
      <c r="A71" s="10">
        <v>718130805062</v>
      </c>
      <c r="B71" s="1" t="s">
        <v>100</v>
      </c>
      <c r="C71" s="11">
        <v>14</v>
      </c>
      <c r="D71" s="1">
        <f t="shared" si="0"/>
        <v>19</v>
      </c>
      <c r="E71" s="1" t="s">
        <v>20</v>
      </c>
      <c r="F71" s="12">
        <v>40</v>
      </c>
      <c r="G71" s="1" t="s">
        <v>32</v>
      </c>
      <c r="H71" s="13">
        <v>25</v>
      </c>
    </row>
    <row r="72" spans="1:8" ht="15.75" customHeight="1">
      <c r="A72" s="10">
        <v>718130805063</v>
      </c>
      <c r="B72" s="1" t="s">
        <v>101</v>
      </c>
      <c r="C72" s="11">
        <v>13</v>
      </c>
      <c r="D72" s="1">
        <f t="shared" si="0"/>
        <v>18</v>
      </c>
      <c r="E72" s="1" t="s">
        <v>20</v>
      </c>
      <c r="F72" s="12">
        <v>40</v>
      </c>
      <c r="G72" s="1" t="s">
        <v>39</v>
      </c>
      <c r="H72" s="13">
        <v>30</v>
      </c>
    </row>
    <row r="73" spans="1:8" ht="15.75" customHeight="1">
      <c r="A73" s="10">
        <v>718130805064</v>
      </c>
      <c r="B73" s="1" t="s">
        <v>102</v>
      </c>
      <c r="C73" s="11">
        <v>12</v>
      </c>
      <c r="D73" s="1">
        <f t="shared" si="0"/>
        <v>17</v>
      </c>
      <c r="E73" s="1" t="s">
        <v>20</v>
      </c>
      <c r="F73" s="12">
        <v>40</v>
      </c>
      <c r="G73" s="1" t="s">
        <v>21</v>
      </c>
      <c r="H73" s="13">
        <v>45</v>
      </c>
    </row>
    <row r="74" spans="1:8" ht="15.75" customHeight="1">
      <c r="A74" s="10">
        <v>718130805065</v>
      </c>
      <c r="B74" s="1" t="s">
        <v>103</v>
      </c>
      <c r="C74" s="11">
        <v>18</v>
      </c>
      <c r="D74" s="1">
        <f t="shared" si="0"/>
        <v>23</v>
      </c>
      <c r="E74" s="1" t="s">
        <v>17</v>
      </c>
      <c r="F74" s="12">
        <v>70</v>
      </c>
      <c r="G74" s="1" t="s">
        <v>21</v>
      </c>
      <c r="H74" s="13">
        <v>45</v>
      </c>
    </row>
    <row r="75" spans="1:8" ht="15.75" customHeight="1">
      <c r="A75" s="10">
        <v>718130805066</v>
      </c>
      <c r="B75" s="1" t="s">
        <v>104</v>
      </c>
      <c r="C75" s="11">
        <v>19</v>
      </c>
      <c r="D75" s="1">
        <f t="shared" si="0"/>
        <v>24</v>
      </c>
      <c r="E75" s="1" t="s">
        <v>21</v>
      </c>
      <c r="F75" s="12">
        <v>90</v>
      </c>
      <c r="G75" s="1" t="s">
        <v>18</v>
      </c>
      <c r="H75" s="13">
        <v>50</v>
      </c>
    </row>
    <row r="76" spans="1:8" ht="15.75" customHeight="1">
      <c r="A76" s="10">
        <v>718130805067</v>
      </c>
      <c r="B76" s="1" t="s">
        <v>105</v>
      </c>
      <c r="C76" s="11">
        <v>14</v>
      </c>
      <c r="D76" s="1">
        <f t="shared" si="0"/>
        <v>19</v>
      </c>
      <c r="E76" s="1" t="s">
        <v>20</v>
      </c>
      <c r="F76" s="12">
        <v>40</v>
      </c>
      <c r="G76" s="1" t="s">
        <v>21</v>
      </c>
      <c r="H76" s="13">
        <v>45</v>
      </c>
    </row>
    <row r="77" spans="1:8" ht="15.75" customHeight="1">
      <c r="A77" s="10">
        <v>718130805068</v>
      </c>
      <c r="B77" s="1" t="s">
        <v>106</v>
      </c>
      <c r="C77" s="11">
        <v>16</v>
      </c>
      <c r="D77" s="1">
        <f t="shared" si="0"/>
        <v>21</v>
      </c>
      <c r="E77" s="1" t="s">
        <v>17</v>
      </c>
      <c r="F77" s="12">
        <v>70</v>
      </c>
      <c r="G77" s="1" t="s">
        <v>17</v>
      </c>
      <c r="H77" s="13">
        <v>35</v>
      </c>
    </row>
    <row r="78" spans="1:8" ht="15.75" customHeight="1">
      <c r="A78" s="10">
        <v>718130805069</v>
      </c>
      <c r="B78" s="1" t="s">
        <v>107</v>
      </c>
      <c r="C78" s="11">
        <v>17</v>
      </c>
      <c r="D78" s="1">
        <f t="shared" si="0"/>
        <v>22</v>
      </c>
      <c r="E78" s="1" t="s">
        <v>17</v>
      </c>
      <c r="F78" s="12">
        <v>70</v>
      </c>
      <c r="G78" s="1" t="s">
        <v>18</v>
      </c>
      <c r="H78" s="13">
        <v>50</v>
      </c>
    </row>
    <row r="79" spans="1:8" ht="15.75" customHeight="1">
      <c r="A79" s="10">
        <v>718130805070</v>
      </c>
      <c r="B79" s="1" t="s">
        <v>108</v>
      </c>
      <c r="C79" s="11">
        <v>15</v>
      </c>
      <c r="D79" s="1">
        <f t="shared" si="0"/>
        <v>20</v>
      </c>
      <c r="E79" s="1" t="s">
        <v>32</v>
      </c>
      <c r="F79" s="12">
        <v>50</v>
      </c>
      <c r="G79" s="1" t="s">
        <v>29</v>
      </c>
      <c r="H79" s="13">
        <v>40</v>
      </c>
    </row>
    <row r="80" spans="1:8" ht="15.75" customHeight="1">
      <c r="A80" s="10">
        <v>718130805071</v>
      </c>
      <c r="B80" s="1" t="s">
        <v>109</v>
      </c>
      <c r="C80" s="11">
        <v>17</v>
      </c>
      <c r="D80" s="1">
        <f t="shared" si="0"/>
        <v>22</v>
      </c>
      <c r="E80" s="1" t="s">
        <v>17</v>
      </c>
      <c r="F80" s="12">
        <v>70</v>
      </c>
      <c r="G80" s="1" t="s">
        <v>29</v>
      </c>
      <c r="H80" s="13">
        <v>40</v>
      </c>
    </row>
    <row r="81" spans="1:8" ht="15.75" customHeight="1">
      <c r="A81" s="10">
        <v>718130805072</v>
      </c>
      <c r="B81" s="1" t="s">
        <v>110</v>
      </c>
      <c r="C81" s="11">
        <v>17</v>
      </c>
      <c r="D81" s="1">
        <f t="shared" si="0"/>
        <v>22</v>
      </c>
      <c r="E81" s="1" t="s">
        <v>17</v>
      </c>
      <c r="F81" s="12">
        <v>70</v>
      </c>
      <c r="G81" s="1" t="s">
        <v>18</v>
      </c>
      <c r="H81" s="13">
        <v>50</v>
      </c>
    </row>
    <row r="82" spans="1:8" ht="15.75" customHeight="1">
      <c r="A82" s="10">
        <v>718130805073</v>
      </c>
      <c r="B82" s="1" t="s">
        <v>111</v>
      </c>
      <c r="C82" s="11">
        <v>18</v>
      </c>
      <c r="D82" s="1">
        <f t="shared" si="0"/>
        <v>23</v>
      </c>
      <c r="E82" s="1" t="s">
        <v>29</v>
      </c>
      <c r="F82" s="12">
        <v>80</v>
      </c>
      <c r="G82" s="1" t="s">
        <v>29</v>
      </c>
      <c r="H82" s="13">
        <v>40</v>
      </c>
    </row>
    <row r="83" spans="1:8" ht="15.75" customHeight="1">
      <c r="A83" s="10">
        <v>718130805074</v>
      </c>
      <c r="B83" s="1" t="s">
        <v>112</v>
      </c>
      <c r="C83" s="11">
        <v>17</v>
      </c>
      <c r="D83" s="1">
        <f t="shared" si="0"/>
        <v>22</v>
      </c>
      <c r="E83" s="1" t="s">
        <v>17</v>
      </c>
      <c r="F83" s="12">
        <v>70</v>
      </c>
      <c r="G83" s="1" t="s">
        <v>21</v>
      </c>
      <c r="H83" s="13">
        <v>45</v>
      </c>
    </row>
    <row r="84" spans="1:8" ht="15.75" customHeight="1">
      <c r="A84" s="10">
        <v>718130805075</v>
      </c>
      <c r="B84" s="1" t="s">
        <v>113</v>
      </c>
      <c r="C84" s="11">
        <v>18</v>
      </c>
      <c r="D84" s="1">
        <f t="shared" si="0"/>
        <v>23</v>
      </c>
      <c r="E84" s="1" t="s">
        <v>17</v>
      </c>
      <c r="F84" s="12">
        <v>70</v>
      </c>
      <c r="G84" s="1" t="s">
        <v>32</v>
      </c>
      <c r="H84" s="13">
        <v>25</v>
      </c>
    </row>
    <row r="85" spans="1:8" ht="15.75" customHeight="1">
      <c r="A85" s="10">
        <v>718130805076</v>
      </c>
      <c r="B85" s="1" t="s">
        <v>114</v>
      </c>
      <c r="C85" s="11">
        <v>13</v>
      </c>
      <c r="D85" s="1">
        <f t="shared" si="0"/>
        <v>18</v>
      </c>
      <c r="E85" s="1" t="s">
        <v>20</v>
      </c>
      <c r="F85" s="12">
        <v>40</v>
      </c>
      <c r="G85" s="1" t="s">
        <v>21</v>
      </c>
      <c r="H85" s="13">
        <v>45</v>
      </c>
    </row>
    <row r="86" spans="1:8" ht="15.75" customHeight="1">
      <c r="A86" s="10">
        <v>718130805077</v>
      </c>
      <c r="B86" s="1" t="s">
        <v>115</v>
      </c>
      <c r="C86" s="11">
        <v>18</v>
      </c>
      <c r="D86" s="1">
        <f t="shared" si="0"/>
        <v>23</v>
      </c>
      <c r="E86" s="1" t="s">
        <v>17</v>
      </c>
      <c r="F86" s="12">
        <v>70</v>
      </c>
      <c r="G86" s="1" t="s">
        <v>18</v>
      </c>
      <c r="H86" s="13">
        <v>50</v>
      </c>
    </row>
    <row r="87" spans="1:8" ht="15.75" customHeight="1">
      <c r="A87" s="10">
        <v>718130805078</v>
      </c>
      <c r="B87" s="1" t="s">
        <v>116</v>
      </c>
      <c r="C87" s="11">
        <v>17</v>
      </c>
      <c r="D87" s="1">
        <f t="shared" si="0"/>
        <v>22</v>
      </c>
      <c r="E87" s="1" t="s">
        <v>39</v>
      </c>
      <c r="F87" s="12">
        <v>60</v>
      </c>
      <c r="G87" s="1" t="s">
        <v>21</v>
      </c>
      <c r="H87" s="13">
        <v>45</v>
      </c>
    </row>
    <row r="88" spans="1:8" ht="15.75" customHeight="1">
      <c r="A88" s="10">
        <v>718130805079</v>
      </c>
      <c r="B88" s="1" t="s">
        <v>117</v>
      </c>
      <c r="C88" s="11">
        <v>11</v>
      </c>
      <c r="D88" s="1">
        <f t="shared" si="0"/>
        <v>16</v>
      </c>
      <c r="E88" s="17" t="s">
        <v>26</v>
      </c>
      <c r="F88" s="12">
        <v>0</v>
      </c>
      <c r="G88" s="1" t="s">
        <v>21</v>
      </c>
      <c r="H88" s="13">
        <v>45</v>
      </c>
    </row>
    <row r="89" spans="1:8" ht="15.75" customHeight="1">
      <c r="A89" s="10">
        <v>718130805080</v>
      </c>
      <c r="B89" s="1" t="s">
        <v>118</v>
      </c>
      <c r="C89" s="11">
        <v>17</v>
      </c>
      <c r="D89" s="1">
        <f t="shared" si="0"/>
        <v>22</v>
      </c>
      <c r="E89" s="1" t="s">
        <v>17</v>
      </c>
      <c r="F89" s="12">
        <v>70</v>
      </c>
      <c r="G89" s="18" t="s">
        <v>26</v>
      </c>
      <c r="H89" s="13">
        <v>0</v>
      </c>
    </row>
    <row r="90" spans="1:8" ht="15.75" customHeight="1">
      <c r="A90" s="10">
        <v>718130805081</v>
      </c>
      <c r="B90" s="1" t="s">
        <v>119</v>
      </c>
      <c r="C90" s="11">
        <v>18</v>
      </c>
      <c r="D90" s="1">
        <f t="shared" si="0"/>
        <v>23</v>
      </c>
      <c r="E90" s="1" t="s">
        <v>17</v>
      </c>
      <c r="F90" s="12">
        <v>70</v>
      </c>
      <c r="G90" s="1" t="s">
        <v>21</v>
      </c>
      <c r="H90" s="13">
        <v>45</v>
      </c>
    </row>
    <row r="91" spans="1:8" ht="15.75" customHeight="1">
      <c r="A91" s="10">
        <v>718130805082</v>
      </c>
      <c r="B91" s="1" t="s">
        <v>120</v>
      </c>
      <c r="C91" s="11">
        <v>18</v>
      </c>
      <c r="D91" s="1">
        <f t="shared" si="0"/>
        <v>23</v>
      </c>
      <c r="E91" s="1" t="s">
        <v>29</v>
      </c>
      <c r="F91" s="12">
        <v>80</v>
      </c>
      <c r="G91" s="1" t="s">
        <v>21</v>
      </c>
      <c r="H91" s="13">
        <v>45</v>
      </c>
    </row>
    <row r="92" spans="1:8" ht="15.75" customHeight="1">
      <c r="A92" s="10">
        <v>718130805083</v>
      </c>
      <c r="B92" s="1" t="s">
        <v>121</v>
      </c>
      <c r="C92" s="11">
        <v>15</v>
      </c>
      <c r="D92" s="1">
        <f t="shared" si="0"/>
        <v>20</v>
      </c>
      <c r="E92" s="1" t="s">
        <v>39</v>
      </c>
      <c r="F92" s="12">
        <v>60</v>
      </c>
      <c r="G92" s="1" t="s">
        <v>21</v>
      </c>
      <c r="H92" s="13">
        <v>45</v>
      </c>
    </row>
    <row r="93" spans="1:8" ht="15.75" customHeight="1">
      <c r="A93" s="10">
        <v>718130805084</v>
      </c>
      <c r="B93" s="1" t="s">
        <v>122</v>
      </c>
      <c r="C93" s="11">
        <v>14</v>
      </c>
      <c r="D93" s="1">
        <f t="shared" si="0"/>
        <v>19</v>
      </c>
      <c r="E93" s="1" t="s">
        <v>32</v>
      </c>
      <c r="F93" s="12">
        <v>50</v>
      </c>
      <c r="G93" s="1" t="s">
        <v>21</v>
      </c>
      <c r="H93" s="13">
        <v>45</v>
      </c>
    </row>
    <row r="94" spans="1:8" ht="15.75" customHeight="1">
      <c r="A94" s="10">
        <v>718130805085</v>
      </c>
      <c r="B94" s="1" t="s">
        <v>123</v>
      </c>
      <c r="C94" s="11">
        <v>13</v>
      </c>
      <c r="D94" s="1">
        <f t="shared" si="0"/>
        <v>18</v>
      </c>
      <c r="E94" s="1" t="s">
        <v>20</v>
      </c>
      <c r="F94" s="12">
        <v>40</v>
      </c>
      <c r="G94" s="1" t="s">
        <v>21</v>
      </c>
      <c r="H94" s="13">
        <v>45</v>
      </c>
    </row>
    <row r="95" spans="1:8" ht="15.75" customHeight="1">
      <c r="A95" s="10">
        <v>718130805086</v>
      </c>
      <c r="B95" s="1" t="s">
        <v>124</v>
      </c>
      <c r="C95" s="11">
        <v>10</v>
      </c>
      <c r="D95" s="1">
        <f t="shared" si="0"/>
        <v>15</v>
      </c>
      <c r="E95" s="1" t="s">
        <v>26</v>
      </c>
      <c r="F95" s="12">
        <v>0</v>
      </c>
      <c r="G95" s="1" t="s">
        <v>29</v>
      </c>
      <c r="H95" s="13">
        <v>40</v>
      </c>
    </row>
    <row r="96" spans="1:8" ht="15.75" customHeight="1">
      <c r="A96" s="10">
        <v>718130805087</v>
      </c>
      <c r="B96" s="1" t="s">
        <v>125</v>
      </c>
      <c r="C96" s="11">
        <v>11</v>
      </c>
      <c r="D96" s="1">
        <f t="shared" si="0"/>
        <v>16</v>
      </c>
      <c r="E96" s="1" t="s">
        <v>26</v>
      </c>
      <c r="F96" s="12">
        <v>0</v>
      </c>
      <c r="G96" s="1" t="s">
        <v>21</v>
      </c>
      <c r="H96" s="13">
        <v>45</v>
      </c>
    </row>
    <row r="97" spans="1:8" ht="15.75" customHeight="1">
      <c r="A97" s="10">
        <v>718130805088</v>
      </c>
      <c r="B97" s="1" t="s">
        <v>126</v>
      </c>
      <c r="C97" s="11">
        <v>11</v>
      </c>
      <c r="D97" s="1">
        <f t="shared" si="0"/>
        <v>16</v>
      </c>
      <c r="E97" s="1" t="s">
        <v>32</v>
      </c>
      <c r="F97" s="12">
        <v>50</v>
      </c>
      <c r="G97" s="1" t="s">
        <v>21</v>
      </c>
      <c r="H97" s="13">
        <v>45</v>
      </c>
    </row>
    <row r="98" spans="1:8" ht="15.75" customHeight="1">
      <c r="A98" s="10">
        <v>718130805089</v>
      </c>
      <c r="B98" s="1" t="s">
        <v>127</v>
      </c>
      <c r="C98" s="11">
        <v>14</v>
      </c>
      <c r="D98" s="1">
        <f t="shared" si="0"/>
        <v>19</v>
      </c>
      <c r="E98" s="1" t="s">
        <v>32</v>
      </c>
      <c r="F98" s="12">
        <v>50</v>
      </c>
      <c r="G98" s="1" t="s">
        <v>29</v>
      </c>
      <c r="H98" s="13">
        <v>40</v>
      </c>
    </row>
    <row r="99" spans="1:8" ht="15.75" customHeight="1">
      <c r="A99" s="10">
        <v>718130805090</v>
      </c>
      <c r="B99" s="1" t="s">
        <v>128</v>
      </c>
      <c r="C99" s="11">
        <v>10</v>
      </c>
      <c r="D99" s="1">
        <f t="shared" si="0"/>
        <v>15</v>
      </c>
      <c r="E99" s="17" t="s">
        <v>26</v>
      </c>
      <c r="F99" s="12">
        <v>0</v>
      </c>
      <c r="G99" s="1" t="s">
        <v>21</v>
      </c>
      <c r="H99" s="13">
        <v>45</v>
      </c>
    </row>
    <row r="100" spans="1:8" ht="15.75" customHeight="1">
      <c r="A100" s="10">
        <v>718130805091</v>
      </c>
      <c r="B100" s="1" t="s">
        <v>129</v>
      </c>
      <c r="C100" s="11">
        <v>16</v>
      </c>
      <c r="D100" s="1">
        <f t="shared" si="0"/>
        <v>21</v>
      </c>
      <c r="E100" s="1" t="s">
        <v>39</v>
      </c>
      <c r="F100" s="12">
        <v>60</v>
      </c>
      <c r="G100" s="1" t="s">
        <v>18</v>
      </c>
      <c r="H100" s="13">
        <v>50</v>
      </c>
    </row>
    <row r="101" spans="1:8" ht="15.75" customHeight="1">
      <c r="A101" s="10">
        <v>718130805092</v>
      </c>
      <c r="B101" s="1" t="s">
        <v>130</v>
      </c>
      <c r="C101" s="11">
        <v>11</v>
      </c>
      <c r="D101" s="1">
        <f t="shared" si="0"/>
        <v>16</v>
      </c>
      <c r="E101" s="17" t="s">
        <v>26</v>
      </c>
      <c r="F101" s="12">
        <v>0</v>
      </c>
      <c r="G101" s="1" t="s">
        <v>32</v>
      </c>
      <c r="H101" s="13">
        <v>25</v>
      </c>
    </row>
    <row r="102" spans="1:8" ht="15.75" customHeight="1">
      <c r="A102" s="10">
        <v>718130805093</v>
      </c>
      <c r="B102" s="1" t="s">
        <v>131</v>
      </c>
      <c r="C102" s="11">
        <v>15</v>
      </c>
      <c r="D102" s="1">
        <f t="shared" si="0"/>
        <v>20</v>
      </c>
      <c r="E102" s="1" t="s">
        <v>39</v>
      </c>
      <c r="F102" s="12">
        <v>60</v>
      </c>
      <c r="G102" s="1" t="s">
        <v>21</v>
      </c>
      <c r="H102" s="13">
        <v>45</v>
      </c>
    </row>
    <row r="103" spans="1:8" ht="15.75" customHeight="1">
      <c r="A103" s="10">
        <v>718130805094</v>
      </c>
      <c r="B103" s="1" t="s">
        <v>132</v>
      </c>
      <c r="C103" s="11">
        <v>17</v>
      </c>
      <c r="D103" s="1">
        <f t="shared" si="0"/>
        <v>22</v>
      </c>
      <c r="E103" s="1" t="s">
        <v>17</v>
      </c>
      <c r="F103" s="12">
        <v>70</v>
      </c>
      <c r="G103" s="1" t="s">
        <v>21</v>
      </c>
      <c r="H103" s="13">
        <v>45</v>
      </c>
    </row>
    <row r="104" spans="1:8" ht="15.75" customHeight="1">
      <c r="A104" s="10">
        <v>718130805095</v>
      </c>
      <c r="B104" s="1" t="s">
        <v>133</v>
      </c>
      <c r="C104" s="11">
        <v>13</v>
      </c>
      <c r="D104" s="1">
        <f t="shared" si="0"/>
        <v>18</v>
      </c>
      <c r="E104" s="1" t="s">
        <v>20</v>
      </c>
      <c r="F104" s="12">
        <v>40</v>
      </c>
      <c r="G104" s="1" t="s">
        <v>21</v>
      </c>
      <c r="H104" s="13">
        <v>45</v>
      </c>
    </row>
    <row r="105" spans="1:8" ht="15.75" customHeight="1">
      <c r="A105" s="10">
        <v>718130805096</v>
      </c>
      <c r="B105" s="1" t="s">
        <v>134</v>
      </c>
      <c r="C105" s="11">
        <v>17</v>
      </c>
      <c r="D105" s="1">
        <f t="shared" si="0"/>
        <v>22</v>
      </c>
      <c r="E105" s="1" t="s">
        <v>17</v>
      </c>
      <c r="F105" s="12">
        <v>70</v>
      </c>
      <c r="G105" s="1" t="s">
        <v>18</v>
      </c>
      <c r="H105" s="13">
        <v>50</v>
      </c>
    </row>
    <row r="106" spans="1:8" ht="15.75" customHeight="1">
      <c r="A106" s="10">
        <v>718130805097</v>
      </c>
      <c r="B106" s="1" t="s">
        <v>135</v>
      </c>
      <c r="C106" s="11">
        <v>17</v>
      </c>
      <c r="D106" s="1">
        <f t="shared" si="0"/>
        <v>22</v>
      </c>
      <c r="E106" s="1" t="s">
        <v>17</v>
      </c>
      <c r="F106" s="12">
        <v>70</v>
      </c>
      <c r="G106" s="1" t="s">
        <v>18</v>
      </c>
      <c r="H106" s="13">
        <v>50</v>
      </c>
    </row>
    <row r="107" spans="1:8" ht="15.75" customHeight="1">
      <c r="A107" s="10">
        <v>718130805098</v>
      </c>
      <c r="B107" s="1" t="s">
        <v>136</v>
      </c>
      <c r="C107" s="11">
        <v>13</v>
      </c>
      <c r="D107" s="1">
        <f t="shared" si="0"/>
        <v>18</v>
      </c>
      <c r="E107" s="1" t="s">
        <v>20</v>
      </c>
      <c r="F107" s="12">
        <v>40</v>
      </c>
      <c r="G107" s="1" t="s">
        <v>32</v>
      </c>
      <c r="H107" s="13">
        <v>25</v>
      </c>
    </row>
    <row r="108" spans="1:8" ht="15.75" customHeight="1">
      <c r="A108" s="10">
        <v>718130805099</v>
      </c>
      <c r="B108" s="1" t="s">
        <v>137</v>
      </c>
      <c r="C108" s="11">
        <v>16</v>
      </c>
      <c r="D108" s="1">
        <f t="shared" si="0"/>
        <v>21</v>
      </c>
      <c r="E108" s="1" t="s">
        <v>17</v>
      </c>
      <c r="F108" s="1"/>
      <c r="G108" s="1" t="s">
        <v>18</v>
      </c>
      <c r="H108" s="13">
        <v>50</v>
      </c>
    </row>
    <row r="109" spans="1:8" ht="15.75" customHeight="1">
      <c r="A109" s="10">
        <v>718130805100</v>
      </c>
      <c r="B109" s="1" t="s">
        <v>138</v>
      </c>
      <c r="C109" s="11">
        <v>10</v>
      </c>
      <c r="D109" s="1">
        <f t="shared" si="0"/>
        <v>15</v>
      </c>
      <c r="E109" s="17" t="s">
        <v>26</v>
      </c>
      <c r="F109" s="17"/>
      <c r="G109" s="1" t="s">
        <v>17</v>
      </c>
      <c r="H109" s="13">
        <v>35</v>
      </c>
    </row>
    <row r="110" spans="1:8" ht="15.75" customHeight="1">
      <c r="A110" s="10">
        <v>718130805101</v>
      </c>
      <c r="B110" s="1" t="s">
        <v>139</v>
      </c>
      <c r="C110" s="11">
        <v>12</v>
      </c>
      <c r="D110" s="1">
        <f t="shared" si="0"/>
        <v>17</v>
      </c>
      <c r="E110" s="17" t="s">
        <v>26</v>
      </c>
      <c r="F110" s="17"/>
      <c r="G110" s="18" t="s">
        <v>26</v>
      </c>
      <c r="H110" s="13">
        <v>0</v>
      </c>
    </row>
    <row r="111" spans="1:8" ht="15.75" customHeight="1">
      <c r="A111" s="10">
        <v>718130805102</v>
      </c>
      <c r="B111" s="1" t="s">
        <v>140</v>
      </c>
      <c r="C111" s="11">
        <v>14</v>
      </c>
      <c r="D111" s="1">
        <f t="shared" si="0"/>
        <v>19</v>
      </c>
      <c r="E111" s="1" t="s">
        <v>32</v>
      </c>
      <c r="F111" s="17"/>
      <c r="G111" s="1" t="s">
        <v>18</v>
      </c>
      <c r="H111" s="13">
        <v>50</v>
      </c>
    </row>
    <row r="112" spans="1:8" ht="15.75" customHeight="1">
      <c r="A112" s="10">
        <v>718130805103</v>
      </c>
      <c r="B112" s="1" t="s">
        <v>141</v>
      </c>
      <c r="C112" s="11">
        <v>15</v>
      </c>
      <c r="D112" s="1">
        <f t="shared" si="0"/>
        <v>20</v>
      </c>
      <c r="E112" s="1" t="s">
        <v>39</v>
      </c>
      <c r="F112" s="1"/>
      <c r="G112" s="1" t="s">
        <v>21</v>
      </c>
      <c r="H112" s="13">
        <v>45</v>
      </c>
    </row>
    <row r="113" spans="1:8" ht="15.75" customHeight="1">
      <c r="A113" s="10">
        <v>718130805104</v>
      </c>
      <c r="B113" s="1" t="s">
        <v>142</v>
      </c>
      <c r="C113" s="11">
        <v>13</v>
      </c>
      <c r="D113" s="1">
        <f t="shared" si="0"/>
        <v>18</v>
      </c>
      <c r="E113" s="1" t="s">
        <v>20</v>
      </c>
      <c r="F113" s="1"/>
      <c r="G113" s="18" t="s">
        <v>26</v>
      </c>
      <c r="H113" s="13">
        <v>0</v>
      </c>
    </row>
    <row r="114" spans="1:8" ht="15.75" customHeight="1">
      <c r="A114" s="10">
        <v>718130805105</v>
      </c>
      <c r="B114" s="1" t="s">
        <v>143</v>
      </c>
      <c r="C114" s="11">
        <v>12</v>
      </c>
      <c r="D114" s="1">
        <f t="shared" si="0"/>
        <v>17</v>
      </c>
      <c r="E114" s="1" t="s">
        <v>20</v>
      </c>
      <c r="F114" s="17"/>
      <c r="G114" s="18" t="s">
        <v>26</v>
      </c>
      <c r="H114" s="13">
        <v>0</v>
      </c>
    </row>
    <row r="115" spans="1:8" ht="15.75" customHeight="1">
      <c r="A115" s="10">
        <v>718130805106</v>
      </c>
      <c r="B115" s="1" t="s">
        <v>144</v>
      </c>
      <c r="C115" s="11">
        <v>14</v>
      </c>
      <c r="D115" s="1">
        <f t="shared" si="0"/>
        <v>19</v>
      </c>
      <c r="E115" s="1" t="s">
        <v>32</v>
      </c>
      <c r="F115" s="1"/>
      <c r="G115" s="1" t="s">
        <v>21</v>
      </c>
      <c r="H115" s="13">
        <v>45</v>
      </c>
    </row>
    <row r="116" spans="1:8" ht="15.75" customHeight="1">
      <c r="A116" s="10">
        <v>718130805107</v>
      </c>
      <c r="B116" s="1" t="s">
        <v>145</v>
      </c>
      <c r="C116" s="11">
        <v>15</v>
      </c>
      <c r="D116" s="1">
        <f t="shared" si="0"/>
        <v>20</v>
      </c>
      <c r="E116" s="1" t="s">
        <v>17</v>
      </c>
      <c r="F116" s="1"/>
      <c r="G116" s="1" t="s">
        <v>29</v>
      </c>
      <c r="H116" s="13">
        <v>40</v>
      </c>
    </row>
    <row r="117" spans="1:8" ht="15.75" customHeight="1">
      <c r="A117" s="10">
        <v>718130805108</v>
      </c>
      <c r="B117" s="1" t="s">
        <v>146</v>
      </c>
      <c r="C117" s="11">
        <v>13</v>
      </c>
      <c r="D117" s="1">
        <f t="shared" si="0"/>
        <v>18</v>
      </c>
      <c r="E117" s="1" t="s">
        <v>20</v>
      </c>
      <c r="F117" s="1"/>
      <c r="G117" s="1" t="s">
        <v>21</v>
      </c>
      <c r="H117" s="13">
        <v>45</v>
      </c>
    </row>
    <row r="118" spans="1:8" ht="15.75" customHeight="1">
      <c r="A118" s="10">
        <v>718130805109</v>
      </c>
      <c r="B118" s="1" t="s">
        <v>147</v>
      </c>
      <c r="C118" s="11">
        <v>16</v>
      </c>
      <c r="D118" s="1">
        <f t="shared" si="0"/>
        <v>21</v>
      </c>
      <c r="E118" s="1" t="s">
        <v>39</v>
      </c>
      <c r="F118" s="1"/>
      <c r="G118" s="1" t="s">
        <v>29</v>
      </c>
      <c r="H118" s="13">
        <v>40</v>
      </c>
    </row>
    <row r="119" spans="1:8" ht="15.75" customHeight="1">
      <c r="A119" s="10">
        <v>718130805110</v>
      </c>
      <c r="B119" s="1" t="s">
        <v>148</v>
      </c>
      <c r="C119" s="11">
        <v>15</v>
      </c>
      <c r="D119" s="1">
        <f t="shared" si="0"/>
        <v>20</v>
      </c>
      <c r="E119" s="1" t="s">
        <v>32</v>
      </c>
      <c r="F119" s="1"/>
      <c r="G119" s="1" t="s">
        <v>29</v>
      </c>
      <c r="H119" s="13">
        <v>40</v>
      </c>
    </row>
    <row r="120" spans="1:8" ht="15.75" customHeight="1">
      <c r="A120" s="10">
        <v>718130805111</v>
      </c>
      <c r="B120" s="1" t="s">
        <v>149</v>
      </c>
      <c r="C120" s="11">
        <v>13</v>
      </c>
      <c r="D120" s="1">
        <f t="shared" si="0"/>
        <v>18</v>
      </c>
      <c r="E120" s="17" t="s">
        <v>26</v>
      </c>
      <c r="F120" s="1"/>
      <c r="G120" s="1" t="s">
        <v>29</v>
      </c>
      <c r="H120" s="13">
        <v>40</v>
      </c>
    </row>
    <row r="121" spans="1:8" ht="15.75" customHeight="1">
      <c r="A121" s="10">
        <v>718130805112</v>
      </c>
      <c r="B121" s="1" t="s">
        <v>150</v>
      </c>
      <c r="C121" s="11">
        <v>17</v>
      </c>
      <c r="D121" s="1">
        <f t="shared" si="0"/>
        <v>22</v>
      </c>
      <c r="E121" s="1" t="s">
        <v>17</v>
      </c>
      <c r="F121" s="1"/>
      <c r="G121" s="1" t="s">
        <v>18</v>
      </c>
      <c r="H121" s="13">
        <v>50</v>
      </c>
    </row>
    <row r="122" spans="1:8" ht="15.75" customHeight="1">
      <c r="A122" s="10">
        <v>718130805113</v>
      </c>
      <c r="B122" s="1" t="s">
        <v>151</v>
      </c>
      <c r="C122" s="11">
        <v>17</v>
      </c>
      <c r="D122" s="1">
        <f t="shared" si="0"/>
        <v>22</v>
      </c>
      <c r="E122" s="1" t="s">
        <v>17</v>
      </c>
      <c r="F122" s="1"/>
      <c r="G122" s="1" t="s">
        <v>18</v>
      </c>
      <c r="H122" s="13">
        <v>50</v>
      </c>
    </row>
    <row r="123" spans="1:8" ht="15.75" customHeight="1">
      <c r="A123" s="10">
        <v>718130805114</v>
      </c>
      <c r="B123" s="1" t="s">
        <v>152</v>
      </c>
      <c r="C123" s="11">
        <v>13</v>
      </c>
      <c r="D123" s="1">
        <f t="shared" si="0"/>
        <v>18</v>
      </c>
      <c r="E123" s="1" t="s">
        <v>20</v>
      </c>
      <c r="F123" s="1"/>
      <c r="G123" s="1" t="s">
        <v>18</v>
      </c>
      <c r="H123" s="13">
        <v>50</v>
      </c>
    </row>
    <row r="124" spans="1:8" ht="15.75" customHeight="1">
      <c r="A124" s="10">
        <v>718130805115</v>
      </c>
      <c r="B124" s="1" t="s">
        <v>153</v>
      </c>
      <c r="C124" s="11">
        <v>16</v>
      </c>
      <c r="D124" s="1">
        <f t="shared" si="0"/>
        <v>21</v>
      </c>
      <c r="E124" s="1" t="s">
        <v>17</v>
      </c>
      <c r="F124" s="1"/>
      <c r="G124" s="1" t="s">
        <v>21</v>
      </c>
      <c r="H124" s="13">
        <v>45</v>
      </c>
    </row>
    <row r="125" spans="1:8" ht="15.75" customHeight="1">
      <c r="A125" s="10">
        <v>718130805116</v>
      </c>
      <c r="B125" s="1" t="s">
        <v>154</v>
      </c>
      <c r="C125" s="11">
        <v>14</v>
      </c>
      <c r="D125" s="1">
        <f t="shared" si="0"/>
        <v>19</v>
      </c>
      <c r="E125" s="1" t="s">
        <v>20</v>
      </c>
      <c r="F125" s="1"/>
      <c r="G125" s="1" t="s">
        <v>17</v>
      </c>
      <c r="H125" s="13">
        <v>35</v>
      </c>
    </row>
    <row r="126" spans="1:8" ht="15.75" customHeight="1">
      <c r="A126" s="10">
        <v>718130805117</v>
      </c>
      <c r="B126" s="1" t="s">
        <v>155</v>
      </c>
      <c r="C126" s="11">
        <v>10</v>
      </c>
      <c r="D126" s="1">
        <f t="shared" si="0"/>
        <v>15</v>
      </c>
      <c r="E126" s="17" t="s">
        <v>26</v>
      </c>
      <c r="F126" s="1"/>
      <c r="G126" s="1" t="s">
        <v>26</v>
      </c>
      <c r="H126" s="13">
        <v>0</v>
      </c>
    </row>
    <row r="127" spans="1:8" ht="15.75" customHeight="1">
      <c r="A127" s="10">
        <v>718130805118</v>
      </c>
      <c r="B127" s="1" t="s">
        <v>156</v>
      </c>
      <c r="C127" s="11">
        <v>9</v>
      </c>
      <c r="D127" s="1">
        <f t="shared" si="0"/>
        <v>14</v>
      </c>
      <c r="E127" s="17" t="s">
        <v>26</v>
      </c>
      <c r="F127" s="1"/>
      <c r="G127" s="1" t="s">
        <v>29</v>
      </c>
      <c r="H127" s="13">
        <v>40</v>
      </c>
    </row>
    <row r="128" spans="1:8" ht="15.75" customHeight="1">
      <c r="A128" s="10">
        <v>718130805119</v>
      </c>
      <c r="B128" s="1" t="s">
        <v>157</v>
      </c>
      <c r="C128" s="11">
        <v>15</v>
      </c>
      <c r="D128" s="1">
        <f t="shared" si="0"/>
        <v>20</v>
      </c>
      <c r="E128" s="1" t="s">
        <v>17</v>
      </c>
      <c r="F128" s="1"/>
      <c r="G128" s="1" t="s">
        <v>18</v>
      </c>
      <c r="H128" s="13">
        <v>50</v>
      </c>
    </row>
    <row r="129" spans="1:8" ht="15.75" customHeight="1">
      <c r="A129" s="10">
        <v>718130805120</v>
      </c>
      <c r="B129" s="1" t="s">
        <v>158</v>
      </c>
      <c r="C129" s="11">
        <v>14</v>
      </c>
      <c r="D129" s="1">
        <f t="shared" si="0"/>
        <v>19</v>
      </c>
      <c r="E129" s="1" t="s">
        <v>32</v>
      </c>
      <c r="F129" s="1"/>
      <c r="G129" s="1" t="s">
        <v>29</v>
      </c>
      <c r="H129" s="13">
        <v>40</v>
      </c>
    </row>
    <row r="130" spans="1:8" ht="15.75" customHeight="1">
      <c r="A130" s="10">
        <v>718130805121</v>
      </c>
      <c r="B130" s="1" t="s">
        <v>159</v>
      </c>
      <c r="C130" s="11">
        <v>13</v>
      </c>
      <c r="D130" s="1">
        <f t="shared" si="0"/>
        <v>18</v>
      </c>
      <c r="E130" s="1" t="s">
        <v>20</v>
      </c>
      <c r="F130" s="1"/>
      <c r="G130" s="1" t="s">
        <v>21</v>
      </c>
      <c r="H130" s="13">
        <v>45</v>
      </c>
    </row>
    <row r="131" spans="1:8" ht="15.75" customHeight="1">
      <c r="A131" s="10">
        <v>718130805122</v>
      </c>
      <c r="B131" s="1" t="s">
        <v>160</v>
      </c>
      <c r="C131" s="11">
        <v>11</v>
      </c>
      <c r="D131" s="1">
        <f t="shared" si="0"/>
        <v>16</v>
      </c>
      <c r="E131" s="17" t="s">
        <v>26</v>
      </c>
      <c r="F131" s="17"/>
      <c r="G131" s="1" t="s">
        <v>18</v>
      </c>
      <c r="H131" s="13">
        <v>50</v>
      </c>
    </row>
    <row r="132" spans="1:8" ht="15.75" customHeight="1">
      <c r="A132" s="10">
        <v>718130805123</v>
      </c>
      <c r="B132" s="1" t="s">
        <v>161</v>
      </c>
      <c r="C132" s="11">
        <v>12</v>
      </c>
      <c r="D132" s="1">
        <f t="shared" si="0"/>
        <v>17</v>
      </c>
      <c r="E132" s="1" t="s">
        <v>20</v>
      </c>
      <c r="F132" s="1"/>
      <c r="G132" s="1" t="s">
        <v>29</v>
      </c>
      <c r="H132" s="13">
        <v>40</v>
      </c>
    </row>
    <row r="133" spans="1:8" ht="15.75" customHeight="1">
      <c r="A133" s="10">
        <v>718130805124</v>
      </c>
      <c r="B133" s="1" t="s">
        <v>162</v>
      </c>
      <c r="C133" s="11">
        <v>13</v>
      </c>
      <c r="D133" s="1">
        <f t="shared" si="0"/>
        <v>18</v>
      </c>
      <c r="E133" s="1" t="s">
        <v>20</v>
      </c>
      <c r="F133" s="1"/>
      <c r="G133" s="1" t="s">
        <v>18</v>
      </c>
      <c r="H133" s="13">
        <v>50</v>
      </c>
    </row>
    <row r="134" spans="1:8" ht="15.75" customHeight="1">
      <c r="A134" s="10">
        <v>718130805125</v>
      </c>
      <c r="B134" s="1" t="s">
        <v>163</v>
      </c>
      <c r="C134" s="11">
        <v>16</v>
      </c>
      <c r="D134" s="1">
        <f t="shared" si="0"/>
        <v>21</v>
      </c>
      <c r="E134" s="1" t="s">
        <v>17</v>
      </c>
      <c r="F134" s="1"/>
      <c r="G134" s="1" t="s">
        <v>21</v>
      </c>
      <c r="H134" s="13">
        <v>45</v>
      </c>
    </row>
    <row r="135" spans="1:8" ht="15.75" customHeight="1">
      <c r="A135" s="10">
        <v>718130805126</v>
      </c>
      <c r="B135" s="1" t="s">
        <v>164</v>
      </c>
      <c r="C135" s="11">
        <v>11</v>
      </c>
      <c r="D135" s="1">
        <f t="shared" si="0"/>
        <v>16</v>
      </c>
      <c r="E135" s="1" t="s">
        <v>20</v>
      </c>
      <c r="F135" s="1"/>
      <c r="G135" s="1" t="s">
        <v>21</v>
      </c>
      <c r="H135" s="13">
        <v>45</v>
      </c>
    </row>
    <row r="136" spans="1:8" ht="15.75" customHeight="1">
      <c r="A136" s="10">
        <v>718130805127</v>
      </c>
      <c r="B136" s="1" t="s">
        <v>165</v>
      </c>
      <c r="C136" s="11">
        <v>12</v>
      </c>
      <c r="D136" s="1">
        <f t="shared" si="0"/>
        <v>17</v>
      </c>
      <c r="E136" s="1" t="s">
        <v>20</v>
      </c>
      <c r="F136" s="1"/>
      <c r="G136" s="1" t="s">
        <v>29</v>
      </c>
      <c r="H136" s="13">
        <v>40</v>
      </c>
    </row>
    <row r="137" spans="1:8" ht="15.75" customHeight="1">
      <c r="A137" s="10">
        <v>718130805128</v>
      </c>
      <c r="B137" s="1" t="s">
        <v>166</v>
      </c>
      <c r="C137" s="11">
        <v>13</v>
      </c>
      <c r="D137" s="1">
        <f t="shared" si="0"/>
        <v>18</v>
      </c>
      <c r="E137" s="1" t="s">
        <v>20</v>
      </c>
      <c r="F137" s="1"/>
      <c r="G137" s="1" t="s">
        <v>18</v>
      </c>
      <c r="H137" s="13">
        <v>50</v>
      </c>
    </row>
    <row r="138" spans="1:8" ht="15.75" customHeight="1">
      <c r="A138" s="10">
        <v>718130805129</v>
      </c>
      <c r="B138" s="1" t="s">
        <v>167</v>
      </c>
      <c r="C138" s="11">
        <v>12</v>
      </c>
      <c r="D138" s="1">
        <f t="shared" si="0"/>
        <v>17</v>
      </c>
      <c r="E138" s="1" t="s">
        <v>20</v>
      </c>
      <c r="F138" s="1"/>
      <c r="G138" s="1" t="s">
        <v>21</v>
      </c>
      <c r="H138" s="13">
        <v>45</v>
      </c>
    </row>
    <row r="139" spans="1:8" ht="15.75" customHeight="1">
      <c r="A139" s="10">
        <v>718130805130</v>
      </c>
      <c r="B139" s="1" t="s">
        <v>168</v>
      </c>
      <c r="C139" s="11">
        <v>15</v>
      </c>
      <c r="D139" s="1">
        <f t="shared" si="0"/>
        <v>20</v>
      </c>
      <c r="E139" s="1" t="s">
        <v>39</v>
      </c>
      <c r="F139" s="1"/>
      <c r="G139" s="1" t="s">
        <v>18</v>
      </c>
      <c r="H139" s="13">
        <v>50</v>
      </c>
    </row>
    <row r="140" spans="1:8" ht="15.75" customHeight="1">
      <c r="A140" s="10">
        <v>718130805131</v>
      </c>
      <c r="B140" s="1" t="s">
        <v>169</v>
      </c>
      <c r="C140" s="11">
        <v>17</v>
      </c>
      <c r="D140" s="1">
        <f t="shared" si="0"/>
        <v>22</v>
      </c>
      <c r="E140" s="1" t="s">
        <v>17</v>
      </c>
      <c r="F140" s="1"/>
      <c r="G140" s="1" t="s">
        <v>18</v>
      </c>
      <c r="H140" s="13">
        <v>50</v>
      </c>
    </row>
    <row r="141" spans="1:8" ht="15.75" customHeight="1">
      <c r="A141" s="10">
        <v>718130805132</v>
      </c>
      <c r="B141" s="1" t="s">
        <v>170</v>
      </c>
      <c r="C141" s="11">
        <v>13</v>
      </c>
      <c r="D141" s="1">
        <f t="shared" si="0"/>
        <v>18</v>
      </c>
      <c r="E141" s="1" t="s">
        <v>20</v>
      </c>
      <c r="F141" s="1"/>
      <c r="G141" s="1" t="s">
        <v>21</v>
      </c>
      <c r="H141" s="13">
        <v>45</v>
      </c>
    </row>
    <row r="142" spans="1:8" ht="15.75" customHeight="1">
      <c r="A142" s="10">
        <v>718130805133</v>
      </c>
      <c r="B142" s="1" t="s">
        <v>171</v>
      </c>
      <c r="C142" s="11">
        <v>14</v>
      </c>
      <c r="D142" s="1">
        <f t="shared" si="0"/>
        <v>19</v>
      </c>
      <c r="E142" s="1" t="s">
        <v>20</v>
      </c>
      <c r="F142" s="1"/>
      <c r="G142" s="1" t="s">
        <v>21</v>
      </c>
      <c r="H142" s="13">
        <v>45</v>
      </c>
    </row>
    <row r="143" spans="1:8" ht="15.75" customHeight="1">
      <c r="A143" s="10">
        <v>718130805134</v>
      </c>
      <c r="B143" s="1" t="s">
        <v>172</v>
      </c>
      <c r="C143" s="11">
        <v>19</v>
      </c>
      <c r="D143" s="1">
        <f t="shared" si="0"/>
        <v>24</v>
      </c>
      <c r="E143" s="1" t="s">
        <v>29</v>
      </c>
      <c r="F143" s="1"/>
      <c r="G143" s="1" t="s">
        <v>18</v>
      </c>
      <c r="H143" s="13">
        <v>50</v>
      </c>
    </row>
    <row r="144" spans="1:8" ht="15.75" customHeight="1">
      <c r="A144" s="10">
        <v>718130805135</v>
      </c>
      <c r="B144" s="1" t="s">
        <v>173</v>
      </c>
      <c r="C144" s="11">
        <v>13</v>
      </c>
      <c r="D144" s="1">
        <f t="shared" si="0"/>
        <v>18</v>
      </c>
      <c r="E144" s="1" t="s">
        <v>20</v>
      </c>
      <c r="F144" s="1"/>
      <c r="G144" s="1" t="s">
        <v>21</v>
      </c>
      <c r="H144" s="13">
        <v>45</v>
      </c>
    </row>
    <row r="145" spans="1:8" ht="15.75" customHeight="1">
      <c r="A145" s="10">
        <v>718130805136</v>
      </c>
      <c r="B145" s="1" t="s">
        <v>174</v>
      </c>
      <c r="C145" s="11">
        <v>14</v>
      </c>
      <c r="D145" s="1">
        <f t="shared" si="0"/>
        <v>19</v>
      </c>
      <c r="E145" s="1" t="s">
        <v>20</v>
      </c>
      <c r="F145" s="1"/>
      <c r="G145" s="1" t="s">
        <v>29</v>
      </c>
      <c r="H145" s="13">
        <v>40</v>
      </c>
    </row>
    <row r="146" spans="1:8" ht="15.75" customHeight="1">
      <c r="A146" s="10">
        <v>718130805137</v>
      </c>
      <c r="B146" s="1" t="s">
        <v>175</v>
      </c>
      <c r="C146" s="11">
        <v>18</v>
      </c>
      <c r="D146" s="1">
        <f t="shared" si="0"/>
        <v>23</v>
      </c>
      <c r="E146" s="1" t="s">
        <v>29</v>
      </c>
      <c r="F146" s="1"/>
      <c r="G146" s="1" t="s">
        <v>18</v>
      </c>
      <c r="H146" s="13">
        <v>50</v>
      </c>
    </row>
    <row r="147" spans="1:8" ht="15.75" customHeight="1">
      <c r="A147" s="10">
        <v>718130805138</v>
      </c>
      <c r="B147" s="1" t="s">
        <v>176</v>
      </c>
      <c r="C147" s="11">
        <v>18</v>
      </c>
      <c r="D147" s="1">
        <f t="shared" si="0"/>
        <v>23</v>
      </c>
      <c r="E147" s="1" t="s">
        <v>29</v>
      </c>
      <c r="F147" s="1"/>
      <c r="G147" s="1" t="s">
        <v>18</v>
      </c>
      <c r="H147" s="13">
        <v>50</v>
      </c>
    </row>
    <row r="148" spans="1:8" ht="15.75" customHeight="1">
      <c r="A148" s="10">
        <v>718142405062</v>
      </c>
      <c r="B148" s="1" t="s">
        <v>177</v>
      </c>
      <c r="C148" s="11">
        <v>10</v>
      </c>
      <c r="D148" s="1">
        <f t="shared" si="0"/>
        <v>15</v>
      </c>
      <c r="E148" s="17" t="s">
        <v>26</v>
      </c>
      <c r="F148" s="17"/>
      <c r="G148" s="1" t="s">
        <v>21</v>
      </c>
      <c r="H148" s="13">
        <v>45</v>
      </c>
    </row>
    <row r="149" spans="1:8" ht="15.75" customHeight="1">
      <c r="A149" s="10">
        <v>718130805139</v>
      </c>
      <c r="B149" s="1" t="s">
        <v>178</v>
      </c>
      <c r="C149" s="11">
        <v>11</v>
      </c>
      <c r="D149" s="1">
        <f t="shared" si="0"/>
        <v>16</v>
      </c>
      <c r="E149" s="1" t="s">
        <v>20</v>
      </c>
      <c r="F149" s="1"/>
      <c r="G149" s="1" t="s">
        <v>29</v>
      </c>
      <c r="H149" s="13">
        <v>40</v>
      </c>
    </row>
    <row r="150" spans="1:8" ht="15.75" customHeight="1">
      <c r="A150" s="10">
        <v>718130805140</v>
      </c>
      <c r="B150" s="1" t="s">
        <v>179</v>
      </c>
      <c r="C150" s="11">
        <v>9</v>
      </c>
      <c r="D150" s="1">
        <f t="shared" si="0"/>
        <v>14</v>
      </c>
      <c r="E150" s="17" t="s">
        <v>26</v>
      </c>
      <c r="F150" s="17"/>
      <c r="G150" s="18" t="s">
        <v>26</v>
      </c>
      <c r="H150" s="13">
        <v>0</v>
      </c>
    </row>
    <row r="151" spans="1:8" ht="15.75" customHeight="1">
      <c r="A151" s="10">
        <v>718130805141</v>
      </c>
      <c r="B151" s="1" t="s">
        <v>180</v>
      </c>
      <c r="C151" s="11">
        <v>10</v>
      </c>
      <c r="D151" s="1">
        <f t="shared" si="0"/>
        <v>15</v>
      </c>
      <c r="E151" s="17" t="s">
        <v>26</v>
      </c>
      <c r="F151" s="1"/>
      <c r="G151" s="1" t="s">
        <v>21</v>
      </c>
      <c r="H151" s="13">
        <v>45</v>
      </c>
    </row>
    <row r="152" spans="1:8" ht="15.75" customHeight="1">
      <c r="A152" s="10">
        <v>718130805142</v>
      </c>
      <c r="B152" s="1" t="s">
        <v>181</v>
      </c>
      <c r="C152" s="11">
        <v>13</v>
      </c>
      <c r="D152" s="1">
        <f t="shared" si="0"/>
        <v>18</v>
      </c>
      <c r="E152" s="1" t="s">
        <v>32</v>
      </c>
      <c r="F152" s="1"/>
      <c r="G152" s="1" t="s">
        <v>21</v>
      </c>
      <c r="H152" s="13">
        <v>45</v>
      </c>
    </row>
    <row r="153" spans="1:8" ht="15.75" customHeight="1">
      <c r="A153" s="10">
        <v>718130805143</v>
      </c>
      <c r="B153" s="1" t="s">
        <v>182</v>
      </c>
      <c r="C153" s="11">
        <v>14</v>
      </c>
      <c r="D153" s="1">
        <f t="shared" si="0"/>
        <v>19</v>
      </c>
      <c r="E153" s="1" t="s">
        <v>32</v>
      </c>
      <c r="F153" s="1"/>
      <c r="G153" s="1" t="s">
        <v>18</v>
      </c>
      <c r="H153" s="13">
        <v>50</v>
      </c>
    </row>
    <row r="154" spans="1:8" ht="15.75" customHeight="1">
      <c r="A154" s="10">
        <v>718130805144</v>
      </c>
      <c r="B154" s="1" t="s">
        <v>183</v>
      </c>
      <c r="C154" s="11">
        <v>15</v>
      </c>
      <c r="D154" s="1">
        <f t="shared" si="0"/>
        <v>20</v>
      </c>
      <c r="E154" s="1" t="s">
        <v>17</v>
      </c>
      <c r="F154" s="1"/>
      <c r="G154" s="1" t="s">
        <v>18</v>
      </c>
      <c r="H154" s="13">
        <v>50</v>
      </c>
    </row>
    <row r="155" spans="1:8" ht="15.75" customHeight="1">
      <c r="A155" s="10">
        <v>718130805145</v>
      </c>
      <c r="B155" s="1" t="s">
        <v>184</v>
      </c>
      <c r="C155" s="11">
        <v>13</v>
      </c>
      <c r="D155" s="1">
        <f t="shared" si="0"/>
        <v>18</v>
      </c>
      <c r="E155" s="1" t="s">
        <v>32</v>
      </c>
      <c r="F155" s="1"/>
      <c r="G155" s="1" t="s">
        <v>18</v>
      </c>
      <c r="H155" s="13">
        <v>50</v>
      </c>
    </row>
    <row r="156" spans="1:8" ht="15.75" customHeight="1">
      <c r="A156" s="10">
        <v>718130805146</v>
      </c>
      <c r="B156" s="1" t="s">
        <v>185</v>
      </c>
      <c r="C156" s="11">
        <v>14</v>
      </c>
      <c r="D156" s="1">
        <f t="shared" si="0"/>
        <v>19</v>
      </c>
      <c r="E156" s="1" t="s">
        <v>32</v>
      </c>
      <c r="F156" s="1"/>
      <c r="G156" s="1" t="s">
        <v>17</v>
      </c>
      <c r="H156" s="13">
        <v>35</v>
      </c>
    </row>
    <row r="157" spans="1:8" ht="15.75" customHeight="1">
      <c r="A157" s="10">
        <v>718130805147</v>
      </c>
      <c r="B157" s="1" t="s">
        <v>186</v>
      </c>
      <c r="C157" s="11">
        <v>9</v>
      </c>
      <c r="D157" s="1">
        <f t="shared" si="0"/>
        <v>14</v>
      </c>
      <c r="E157" s="17" t="s">
        <v>26</v>
      </c>
      <c r="F157" s="1"/>
      <c r="G157" s="1" t="s">
        <v>21</v>
      </c>
      <c r="H157" s="13">
        <v>45</v>
      </c>
    </row>
    <row r="158" spans="1:8" ht="15.75" customHeight="1">
      <c r="A158" s="10">
        <v>718130805148</v>
      </c>
      <c r="B158" s="1" t="s">
        <v>187</v>
      </c>
      <c r="C158" s="11">
        <v>9</v>
      </c>
      <c r="D158" s="1">
        <f t="shared" si="0"/>
        <v>14</v>
      </c>
      <c r="E158" s="17" t="s">
        <v>26</v>
      </c>
      <c r="F158" s="17"/>
      <c r="G158" s="1" t="s">
        <v>29</v>
      </c>
      <c r="H158" s="13">
        <v>40</v>
      </c>
    </row>
    <row r="159" spans="1:8" ht="15.75" customHeight="1">
      <c r="A159" s="10">
        <v>718130805149</v>
      </c>
      <c r="B159" s="1" t="s">
        <v>188</v>
      </c>
      <c r="C159" s="11">
        <v>13</v>
      </c>
      <c r="D159" s="1">
        <f t="shared" si="0"/>
        <v>18</v>
      </c>
      <c r="E159" s="1" t="s">
        <v>32</v>
      </c>
      <c r="F159" s="1"/>
      <c r="G159" s="1" t="s">
        <v>29</v>
      </c>
      <c r="H159" s="13">
        <v>40</v>
      </c>
    </row>
    <row r="160" spans="1:8" ht="15.75" customHeight="1">
      <c r="A160" s="10">
        <v>718130805150</v>
      </c>
      <c r="B160" s="1" t="s">
        <v>189</v>
      </c>
      <c r="C160" s="11">
        <v>9</v>
      </c>
      <c r="D160" s="1">
        <f t="shared" si="0"/>
        <v>14</v>
      </c>
      <c r="E160" s="17" t="s">
        <v>26</v>
      </c>
      <c r="F160" s="17"/>
      <c r="G160" s="18" t="s">
        <v>26</v>
      </c>
      <c r="H160" s="13">
        <v>0</v>
      </c>
    </row>
    <row r="161" spans="1:8" ht="15.75" customHeight="1">
      <c r="A161" s="10">
        <v>718130805151</v>
      </c>
      <c r="B161" s="1" t="s">
        <v>190</v>
      </c>
      <c r="C161" s="11">
        <v>10</v>
      </c>
      <c r="D161" s="1">
        <f t="shared" si="0"/>
        <v>15</v>
      </c>
      <c r="E161" s="17" t="s">
        <v>26</v>
      </c>
      <c r="F161" s="17"/>
      <c r="G161" s="1" t="s">
        <v>17</v>
      </c>
      <c r="H161" s="13">
        <v>35</v>
      </c>
    </row>
    <row r="162" spans="1:8" ht="15.75" customHeight="1">
      <c r="A162" s="10">
        <v>718130805152</v>
      </c>
      <c r="B162" s="1" t="s">
        <v>191</v>
      </c>
      <c r="C162" s="11">
        <v>12</v>
      </c>
      <c r="D162" s="1">
        <f t="shared" si="0"/>
        <v>17</v>
      </c>
      <c r="E162" s="1" t="s">
        <v>20</v>
      </c>
      <c r="F162" s="1"/>
      <c r="G162" s="1" t="s">
        <v>29</v>
      </c>
      <c r="H162" s="13">
        <v>40</v>
      </c>
    </row>
    <row r="163" spans="1:8" ht="15.75" customHeight="1">
      <c r="A163" s="10">
        <v>718130805153</v>
      </c>
      <c r="B163" s="1" t="s">
        <v>192</v>
      </c>
      <c r="C163" s="11">
        <v>9</v>
      </c>
      <c r="D163" s="1">
        <f t="shared" si="0"/>
        <v>14</v>
      </c>
      <c r="E163" s="17" t="s">
        <v>26</v>
      </c>
      <c r="F163" s="17"/>
      <c r="G163" s="1" t="s">
        <v>39</v>
      </c>
      <c r="H163" s="13">
        <v>0</v>
      </c>
    </row>
    <row r="164" spans="1:8" ht="15.75" customHeight="1">
      <c r="A164" s="10">
        <v>718130805154</v>
      </c>
      <c r="B164" s="1" t="s">
        <v>193</v>
      </c>
      <c r="C164" s="11">
        <v>15</v>
      </c>
      <c r="D164" s="1">
        <f t="shared" si="0"/>
        <v>20</v>
      </c>
      <c r="E164" s="1" t="s">
        <v>32</v>
      </c>
      <c r="F164" s="1"/>
      <c r="G164" s="18" t="s">
        <v>26</v>
      </c>
      <c r="H164" s="13">
        <v>0</v>
      </c>
    </row>
    <row r="165" spans="1:8" ht="15.75" customHeight="1">
      <c r="A165" s="10">
        <v>718130805155</v>
      </c>
      <c r="B165" s="1" t="s">
        <v>194</v>
      </c>
      <c r="C165" s="11">
        <v>17</v>
      </c>
      <c r="D165" s="1">
        <f t="shared" si="0"/>
        <v>22</v>
      </c>
      <c r="E165" s="1" t="s">
        <v>29</v>
      </c>
      <c r="F165" s="1"/>
      <c r="G165" s="1" t="s">
        <v>21</v>
      </c>
      <c r="H165" s="13">
        <v>45</v>
      </c>
    </row>
    <row r="166" spans="1:8" ht="15.75" customHeight="1">
      <c r="A166" s="10">
        <v>718130805156</v>
      </c>
      <c r="B166" s="1" t="s">
        <v>195</v>
      </c>
      <c r="C166" s="11">
        <v>10</v>
      </c>
      <c r="D166" s="1">
        <f t="shared" si="0"/>
        <v>15</v>
      </c>
      <c r="E166" s="17" t="s">
        <v>26</v>
      </c>
      <c r="F166" s="17"/>
      <c r="G166" s="1" t="s">
        <v>32</v>
      </c>
      <c r="H166" s="13">
        <v>25</v>
      </c>
    </row>
    <row r="167" spans="1:8" ht="15.75" customHeight="1">
      <c r="A167" s="10">
        <v>718130805157</v>
      </c>
      <c r="B167" s="1" t="s">
        <v>196</v>
      </c>
      <c r="C167" s="11">
        <v>15</v>
      </c>
      <c r="D167" s="1">
        <f t="shared" si="0"/>
        <v>20</v>
      </c>
      <c r="E167" s="1" t="s">
        <v>17</v>
      </c>
      <c r="F167" s="1"/>
      <c r="G167" s="1" t="s">
        <v>32</v>
      </c>
      <c r="H167" s="13">
        <v>25</v>
      </c>
    </row>
    <row r="168" spans="1:8" ht="15.75" customHeight="1">
      <c r="A168" s="10">
        <v>718130805158</v>
      </c>
      <c r="B168" s="1" t="s">
        <v>197</v>
      </c>
      <c r="C168" s="11">
        <v>14</v>
      </c>
      <c r="D168" s="1">
        <f t="shared" si="0"/>
        <v>19</v>
      </c>
      <c r="E168" s="1" t="s">
        <v>32</v>
      </c>
      <c r="F168" s="1"/>
      <c r="G168" s="1" t="s">
        <v>32</v>
      </c>
      <c r="H168" s="13">
        <v>25</v>
      </c>
    </row>
    <row r="169" spans="1:8" ht="15.75" customHeight="1">
      <c r="A169" s="10">
        <v>718130805159</v>
      </c>
      <c r="B169" s="1" t="s">
        <v>198</v>
      </c>
      <c r="C169" s="11">
        <v>12</v>
      </c>
      <c r="D169" s="1">
        <f t="shared" si="0"/>
        <v>17</v>
      </c>
      <c r="E169" s="1" t="s">
        <v>32</v>
      </c>
      <c r="F169" s="1"/>
      <c r="G169" s="1" t="s">
        <v>39</v>
      </c>
      <c r="H169" s="13">
        <v>30</v>
      </c>
    </row>
    <row r="170" spans="1:8" ht="15.75" customHeight="1">
      <c r="A170" s="10">
        <v>718130805160</v>
      </c>
      <c r="B170" s="1" t="s">
        <v>199</v>
      </c>
      <c r="C170" s="11">
        <v>11</v>
      </c>
      <c r="D170" s="1">
        <f t="shared" si="0"/>
        <v>16</v>
      </c>
      <c r="E170" s="1" t="s">
        <v>20</v>
      </c>
      <c r="F170" s="1"/>
      <c r="G170" s="1" t="s">
        <v>21</v>
      </c>
      <c r="H170" s="13">
        <v>45</v>
      </c>
    </row>
    <row r="171" spans="1:8" ht="15.75" customHeight="1">
      <c r="A171" s="10">
        <v>718130805161</v>
      </c>
      <c r="B171" s="1" t="s">
        <v>200</v>
      </c>
      <c r="C171" s="11">
        <v>11</v>
      </c>
      <c r="D171" s="1">
        <f t="shared" si="0"/>
        <v>16</v>
      </c>
      <c r="E171" s="1" t="s">
        <v>20</v>
      </c>
      <c r="F171" s="1"/>
      <c r="G171" s="1" t="s">
        <v>29</v>
      </c>
      <c r="H171" s="13">
        <v>40</v>
      </c>
    </row>
    <row r="172" spans="1:8" ht="15.75" customHeight="1">
      <c r="A172" s="10">
        <v>718130805162</v>
      </c>
      <c r="B172" s="1" t="s">
        <v>201</v>
      </c>
      <c r="C172" s="11">
        <v>9</v>
      </c>
      <c r="D172" s="1">
        <f t="shared" si="0"/>
        <v>14</v>
      </c>
      <c r="E172" s="17" t="s">
        <v>26</v>
      </c>
      <c r="F172" s="17"/>
      <c r="G172" s="18" t="s">
        <v>26</v>
      </c>
      <c r="H172" s="13">
        <v>0</v>
      </c>
    </row>
    <row r="173" spans="1:8" ht="15.75" customHeight="1">
      <c r="A173" s="10">
        <v>718130805163</v>
      </c>
      <c r="B173" s="1" t="s">
        <v>202</v>
      </c>
      <c r="C173" s="11">
        <v>12</v>
      </c>
      <c r="D173" s="1">
        <f t="shared" si="0"/>
        <v>17</v>
      </c>
      <c r="E173" s="1" t="s">
        <v>20</v>
      </c>
      <c r="F173" s="1"/>
      <c r="G173" s="1" t="s">
        <v>21</v>
      </c>
      <c r="H173" s="13">
        <v>45</v>
      </c>
    </row>
    <row r="174" spans="1:8" ht="15.75" customHeight="1">
      <c r="A174" s="10">
        <v>718130805164</v>
      </c>
      <c r="B174" s="1" t="s">
        <v>203</v>
      </c>
      <c r="C174" s="11">
        <v>11</v>
      </c>
      <c r="D174" s="1">
        <f t="shared" si="0"/>
        <v>16</v>
      </c>
      <c r="E174" s="1" t="s">
        <v>20</v>
      </c>
      <c r="F174" s="1"/>
      <c r="G174" s="1" t="s">
        <v>18</v>
      </c>
      <c r="H174" s="13">
        <v>50</v>
      </c>
    </row>
    <row r="175" spans="1:8" ht="15.75" customHeight="1">
      <c r="A175" s="10">
        <v>718130805165</v>
      </c>
      <c r="B175" s="1" t="s">
        <v>204</v>
      </c>
      <c r="C175" s="11">
        <v>13</v>
      </c>
      <c r="D175" s="1">
        <f t="shared" si="0"/>
        <v>18</v>
      </c>
      <c r="E175" s="1" t="s">
        <v>20</v>
      </c>
      <c r="F175" s="17"/>
      <c r="G175" s="1" t="s">
        <v>17</v>
      </c>
      <c r="H175" s="13">
        <v>35</v>
      </c>
    </row>
    <row r="176" spans="1:8" ht="15.75" customHeight="1">
      <c r="A176" s="10">
        <v>718130805166</v>
      </c>
      <c r="B176" s="1" t="s">
        <v>205</v>
      </c>
      <c r="C176" s="11">
        <v>12</v>
      </c>
      <c r="D176" s="1">
        <f t="shared" si="0"/>
        <v>17</v>
      </c>
      <c r="E176" s="1" t="s">
        <v>20</v>
      </c>
      <c r="F176" s="1"/>
      <c r="G176" s="1" t="s">
        <v>32</v>
      </c>
      <c r="H176" s="13">
        <v>25</v>
      </c>
    </row>
    <row r="177" spans="1:8" ht="15.75" customHeight="1">
      <c r="A177" s="10">
        <v>718130805167</v>
      </c>
      <c r="B177" s="1" t="s">
        <v>206</v>
      </c>
      <c r="C177" s="11">
        <v>15</v>
      </c>
      <c r="D177" s="1">
        <f t="shared" si="0"/>
        <v>20</v>
      </c>
      <c r="E177" s="1" t="s">
        <v>39</v>
      </c>
      <c r="F177" s="1"/>
      <c r="G177" s="1" t="s">
        <v>29</v>
      </c>
      <c r="H177" s="13">
        <v>40</v>
      </c>
    </row>
  </sheetData>
  <mergeCells count="18">
    <mergeCell ref="K29:L29"/>
    <mergeCell ref="K14:L14"/>
    <mergeCell ref="K15:L15"/>
    <mergeCell ref="K16:L16"/>
    <mergeCell ref="K17:L17"/>
    <mergeCell ref="K18:L18"/>
    <mergeCell ref="K19:L19"/>
    <mergeCell ref="K21:L21"/>
    <mergeCell ref="C7:E7"/>
    <mergeCell ref="C8:H8"/>
    <mergeCell ref="K22:M22"/>
    <mergeCell ref="K23:M23"/>
    <mergeCell ref="K24:M24"/>
    <mergeCell ref="A1:I1"/>
    <mergeCell ref="A2:G2"/>
    <mergeCell ref="A3:E3"/>
    <mergeCell ref="H3:K3"/>
    <mergeCell ref="H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outlinePr summaryBelow="0" summaryRight="0"/>
  </sheetPr>
  <dimension ref="A1:G174"/>
  <sheetViews>
    <sheetView workbookViewId="0">
      <selection activeCell="D14" sqref="D14"/>
    </sheetView>
  </sheetViews>
  <sheetFormatPr defaultColWidth="12.5703125" defaultRowHeight="15.75" customHeight="1"/>
  <cols>
    <col min="1" max="1" width="14.7109375" customWidth="1"/>
    <col min="2" max="2" width="31.28515625" customWidth="1"/>
    <col min="3" max="3" width="7.140625" customWidth="1"/>
  </cols>
  <sheetData>
    <row r="1" spans="1:7" ht="20.25">
      <c r="A1" s="126" t="s">
        <v>207</v>
      </c>
      <c r="B1" s="114"/>
      <c r="C1" s="114"/>
      <c r="D1" s="114"/>
      <c r="E1" s="28"/>
      <c r="F1" s="28"/>
      <c r="G1" s="28"/>
    </row>
    <row r="2" spans="1:7" ht="15">
      <c r="A2" s="127" t="s">
        <v>1</v>
      </c>
      <c r="B2" s="114"/>
      <c r="C2" s="29"/>
      <c r="D2" s="29" t="s">
        <v>2</v>
      </c>
      <c r="E2" s="29"/>
      <c r="F2" s="29"/>
      <c r="G2" s="1"/>
    </row>
    <row r="3" spans="1:7" ht="15">
      <c r="A3" s="127" t="s">
        <v>208</v>
      </c>
      <c r="B3" s="114"/>
      <c r="C3" s="29"/>
      <c r="D3" s="127" t="s">
        <v>209</v>
      </c>
      <c r="E3" s="114"/>
      <c r="F3" s="114"/>
      <c r="G3" s="114"/>
    </row>
    <row r="4" spans="1:7" ht="15">
      <c r="A4" s="127" t="s">
        <v>210</v>
      </c>
      <c r="B4" s="114"/>
      <c r="C4" s="1"/>
      <c r="D4" s="127" t="s">
        <v>211</v>
      </c>
      <c r="E4" s="114"/>
      <c r="F4" s="114"/>
      <c r="G4" s="114"/>
    </row>
    <row r="6" spans="1:7" ht="60">
      <c r="A6" s="5" t="s">
        <v>9</v>
      </c>
      <c r="B6" s="1" t="s">
        <v>10</v>
      </c>
      <c r="C6" s="4" t="s">
        <v>212</v>
      </c>
    </row>
    <row r="7" spans="1:7" ht="15">
      <c r="A7" s="10">
        <v>718130605049</v>
      </c>
      <c r="B7" s="1" t="s">
        <v>16</v>
      </c>
      <c r="C7" s="11">
        <v>17</v>
      </c>
    </row>
    <row r="8" spans="1:7" ht="15">
      <c r="A8" s="10">
        <v>718130805001</v>
      </c>
      <c r="B8" s="1" t="s">
        <v>19</v>
      </c>
      <c r="C8" s="11">
        <v>13</v>
      </c>
    </row>
    <row r="9" spans="1:7" ht="26.25">
      <c r="A9" s="10">
        <v>718130805002</v>
      </c>
      <c r="B9" s="30" t="s">
        <v>22</v>
      </c>
      <c r="C9" s="11">
        <v>15</v>
      </c>
    </row>
    <row r="10" spans="1:7" ht="15">
      <c r="A10" s="10">
        <v>718130805003</v>
      </c>
      <c r="B10" s="1" t="s">
        <v>24</v>
      </c>
      <c r="C10" s="11">
        <v>16</v>
      </c>
    </row>
    <row r="11" spans="1:7" ht="15">
      <c r="A11" s="10">
        <v>718130805004</v>
      </c>
      <c r="B11" s="1" t="s">
        <v>25</v>
      </c>
      <c r="C11" s="11">
        <v>11</v>
      </c>
    </row>
    <row r="12" spans="1:7" ht="15">
      <c r="A12" s="10">
        <v>718130805005</v>
      </c>
      <c r="B12" s="1" t="s">
        <v>28</v>
      </c>
      <c r="C12" s="11">
        <v>19</v>
      </c>
    </row>
    <row r="13" spans="1:7" ht="15">
      <c r="A13" s="10">
        <v>718130805006</v>
      </c>
      <c r="B13" s="1" t="s">
        <v>31</v>
      </c>
      <c r="C13" s="11">
        <v>14</v>
      </c>
    </row>
    <row r="14" spans="1:7" ht="15">
      <c r="A14" s="10">
        <v>718130805007</v>
      </c>
      <c r="B14" s="1" t="s">
        <v>34</v>
      </c>
      <c r="C14" s="11">
        <v>17</v>
      </c>
    </row>
    <row r="15" spans="1:7" ht="15">
      <c r="A15" s="10">
        <v>718130805008</v>
      </c>
      <c r="B15" s="1" t="s">
        <v>36</v>
      </c>
      <c r="C15" s="11">
        <v>13</v>
      </c>
    </row>
    <row r="16" spans="1:7" ht="15">
      <c r="A16" s="10">
        <v>718130805009</v>
      </c>
      <c r="B16" s="1" t="s">
        <v>38</v>
      </c>
      <c r="C16" s="11">
        <v>15</v>
      </c>
    </row>
    <row r="17" spans="1:3" ht="15" hidden="1">
      <c r="A17" s="10">
        <v>718130805010</v>
      </c>
      <c r="B17" s="1" t="s">
        <v>40</v>
      </c>
      <c r="C17" s="11">
        <v>10</v>
      </c>
    </row>
    <row r="18" spans="1:3" ht="15">
      <c r="A18" s="10">
        <v>718130805011</v>
      </c>
      <c r="B18" s="1" t="s">
        <v>42</v>
      </c>
      <c r="C18" s="11">
        <v>11</v>
      </c>
    </row>
    <row r="19" spans="1:3" ht="15">
      <c r="A19" s="10">
        <v>718130805012</v>
      </c>
      <c r="B19" s="1" t="s">
        <v>45</v>
      </c>
      <c r="C19" s="11">
        <v>13</v>
      </c>
    </row>
    <row r="20" spans="1:3" ht="15">
      <c r="A20" s="10">
        <v>718130805013</v>
      </c>
      <c r="B20" s="1" t="s">
        <v>47</v>
      </c>
      <c r="C20" s="11">
        <v>12</v>
      </c>
    </row>
    <row r="21" spans="1:3" ht="15">
      <c r="A21" s="10">
        <v>718130805014</v>
      </c>
      <c r="B21" s="1" t="s">
        <v>49</v>
      </c>
      <c r="C21" s="11">
        <v>13</v>
      </c>
    </row>
    <row r="22" spans="1:3" ht="15">
      <c r="A22" s="10">
        <v>718130805015</v>
      </c>
      <c r="B22" s="1" t="s">
        <v>51</v>
      </c>
      <c r="C22" s="11">
        <v>15</v>
      </c>
    </row>
    <row r="23" spans="1:3" ht="15" hidden="1">
      <c r="A23" s="10">
        <v>718130805016</v>
      </c>
      <c r="B23" s="1" t="s">
        <v>52</v>
      </c>
      <c r="C23" s="11">
        <v>10</v>
      </c>
    </row>
    <row r="24" spans="1:3" ht="15" hidden="1">
      <c r="A24" s="10">
        <v>718130805017</v>
      </c>
      <c r="B24" s="30" t="s">
        <v>53</v>
      </c>
      <c r="C24" s="11">
        <v>9</v>
      </c>
    </row>
    <row r="25" spans="1:3" ht="15" hidden="1">
      <c r="A25" s="10">
        <v>718130805018</v>
      </c>
      <c r="B25" s="1" t="s">
        <v>55</v>
      </c>
      <c r="C25" s="11">
        <v>10</v>
      </c>
    </row>
    <row r="26" spans="1:3" ht="15" hidden="1">
      <c r="A26" s="10">
        <v>718130805020</v>
      </c>
      <c r="B26" s="1" t="s">
        <v>57</v>
      </c>
      <c r="C26" s="11">
        <v>9</v>
      </c>
    </row>
    <row r="27" spans="1:3" ht="15" hidden="1">
      <c r="A27" s="10">
        <v>718130805021</v>
      </c>
      <c r="B27" s="1" t="s">
        <v>59</v>
      </c>
      <c r="C27" s="11">
        <v>10</v>
      </c>
    </row>
    <row r="28" spans="1:3" ht="15">
      <c r="A28" s="10">
        <v>718130805022</v>
      </c>
      <c r="B28" s="1" t="s">
        <v>60</v>
      </c>
      <c r="C28" s="11">
        <v>11</v>
      </c>
    </row>
    <row r="29" spans="1:3" ht="15">
      <c r="A29" s="10">
        <v>718130805023</v>
      </c>
      <c r="B29" s="1" t="s">
        <v>61</v>
      </c>
      <c r="C29" s="11">
        <v>13</v>
      </c>
    </row>
    <row r="30" spans="1:3" ht="15" hidden="1">
      <c r="A30" s="10">
        <v>718130805024</v>
      </c>
      <c r="B30" s="1" t="s">
        <v>62</v>
      </c>
      <c r="C30" s="11">
        <v>10</v>
      </c>
    </row>
    <row r="31" spans="1:3" ht="15">
      <c r="A31" s="10">
        <v>718130805025</v>
      </c>
      <c r="B31" s="1" t="s">
        <v>63</v>
      </c>
      <c r="C31" s="11">
        <v>11</v>
      </c>
    </row>
    <row r="32" spans="1:3" ht="15" hidden="1">
      <c r="A32" s="10">
        <v>718130805026</v>
      </c>
      <c r="B32" s="1" t="s">
        <v>64</v>
      </c>
      <c r="C32" s="11">
        <v>10</v>
      </c>
    </row>
    <row r="33" spans="1:3" ht="15">
      <c r="A33" s="10">
        <v>718130805027</v>
      </c>
      <c r="B33" s="1" t="s">
        <v>65</v>
      </c>
      <c r="C33" s="11">
        <v>20</v>
      </c>
    </row>
    <row r="34" spans="1:3" ht="15">
      <c r="A34" s="10">
        <v>718130805028</v>
      </c>
      <c r="B34" s="1" t="s">
        <v>66</v>
      </c>
      <c r="C34" s="11">
        <v>19</v>
      </c>
    </row>
    <row r="35" spans="1:3" ht="15" hidden="1">
      <c r="A35" s="10">
        <v>718130805029</v>
      </c>
      <c r="B35" s="1" t="s">
        <v>67</v>
      </c>
      <c r="C35" s="11">
        <v>10</v>
      </c>
    </row>
    <row r="36" spans="1:3" ht="15">
      <c r="A36" s="10">
        <v>718130805030</v>
      </c>
      <c r="B36" s="1" t="s">
        <v>68</v>
      </c>
      <c r="C36" s="11">
        <v>17</v>
      </c>
    </row>
    <row r="37" spans="1:3" ht="15">
      <c r="A37" s="10">
        <v>718130805031</v>
      </c>
      <c r="B37" s="1" t="s">
        <v>69</v>
      </c>
      <c r="C37" s="11">
        <v>11</v>
      </c>
    </row>
    <row r="38" spans="1:3" ht="15">
      <c r="A38" s="10">
        <v>718130805032</v>
      </c>
      <c r="B38" s="1" t="s">
        <v>70</v>
      </c>
      <c r="C38" s="11">
        <v>13</v>
      </c>
    </row>
    <row r="39" spans="1:3" ht="15">
      <c r="A39" s="10">
        <v>718130805033</v>
      </c>
      <c r="B39" s="1" t="s">
        <v>71</v>
      </c>
      <c r="C39" s="11">
        <v>13</v>
      </c>
    </row>
    <row r="40" spans="1:3" ht="15">
      <c r="A40" s="10">
        <v>718130805034</v>
      </c>
      <c r="B40" s="1" t="s">
        <v>72</v>
      </c>
      <c r="C40" s="11">
        <v>14</v>
      </c>
    </row>
    <row r="41" spans="1:3" ht="15">
      <c r="A41" s="10">
        <v>718130805035</v>
      </c>
      <c r="B41" s="1" t="s">
        <v>73</v>
      </c>
      <c r="C41" s="11">
        <v>15</v>
      </c>
    </row>
    <row r="42" spans="1:3" ht="15">
      <c r="A42" s="10">
        <v>718130805036</v>
      </c>
      <c r="B42" s="1" t="s">
        <v>74</v>
      </c>
      <c r="C42" s="11">
        <v>19</v>
      </c>
    </row>
    <row r="43" spans="1:3" ht="15">
      <c r="A43" s="10">
        <v>718130805037</v>
      </c>
      <c r="B43" s="1" t="s">
        <v>75</v>
      </c>
      <c r="C43" s="11">
        <v>16</v>
      </c>
    </row>
    <row r="44" spans="1:3" ht="15">
      <c r="A44" s="10">
        <v>718130805038</v>
      </c>
      <c r="B44" s="1" t="s">
        <v>76</v>
      </c>
      <c r="C44" s="11">
        <v>15</v>
      </c>
    </row>
    <row r="45" spans="1:3" ht="15">
      <c r="A45" s="10">
        <v>718130805039</v>
      </c>
      <c r="B45" s="1" t="s">
        <v>77</v>
      </c>
      <c r="C45" s="11">
        <v>14</v>
      </c>
    </row>
    <row r="46" spans="1:3" ht="15">
      <c r="A46" s="10">
        <v>718130805040</v>
      </c>
      <c r="B46" s="1" t="s">
        <v>78</v>
      </c>
      <c r="C46" s="11">
        <v>17</v>
      </c>
    </row>
    <row r="47" spans="1:3" ht="15">
      <c r="A47" s="10">
        <v>718130805041</v>
      </c>
      <c r="B47" s="1" t="s">
        <v>79</v>
      </c>
      <c r="C47" s="11">
        <v>13</v>
      </c>
    </row>
    <row r="48" spans="1:3" ht="15">
      <c r="A48" s="10">
        <v>718130805042</v>
      </c>
      <c r="B48" s="1" t="s">
        <v>80</v>
      </c>
      <c r="C48" s="11">
        <v>14</v>
      </c>
    </row>
    <row r="49" spans="1:3" ht="15">
      <c r="A49" s="10">
        <v>718130805043</v>
      </c>
      <c r="B49" s="1" t="s">
        <v>81</v>
      </c>
      <c r="C49" s="11">
        <v>19</v>
      </c>
    </row>
    <row r="50" spans="1:3" ht="15" hidden="1">
      <c r="A50" s="10">
        <v>718130805044</v>
      </c>
      <c r="B50" s="1" t="s">
        <v>82</v>
      </c>
      <c r="C50" s="11">
        <v>10</v>
      </c>
    </row>
    <row r="51" spans="1:3" ht="15">
      <c r="A51" s="10">
        <v>718130805045</v>
      </c>
      <c r="B51" s="1" t="s">
        <v>83</v>
      </c>
      <c r="C51" s="11">
        <v>11</v>
      </c>
    </row>
    <row r="52" spans="1:3" ht="15">
      <c r="A52" s="10">
        <v>718130805046</v>
      </c>
      <c r="B52" s="1" t="s">
        <v>84</v>
      </c>
      <c r="C52" s="11">
        <v>15</v>
      </c>
    </row>
    <row r="53" spans="1:3" ht="15">
      <c r="A53" s="10">
        <v>718130805047</v>
      </c>
      <c r="B53" s="1" t="s">
        <v>85</v>
      </c>
      <c r="C53" s="11">
        <v>14</v>
      </c>
    </row>
    <row r="54" spans="1:3" ht="15">
      <c r="A54" s="10">
        <v>718130805048</v>
      </c>
      <c r="B54" s="1" t="s">
        <v>86</v>
      </c>
      <c r="C54" s="11">
        <v>15</v>
      </c>
    </row>
    <row r="55" spans="1:3" ht="15">
      <c r="A55" s="10">
        <v>718130805049</v>
      </c>
      <c r="B55" s="1" t="s">
        <v>87</v>
      </c>
      <c r="C55" s="11">
        <v>16</v>
      </c>
    </row>
    <row r="56" spans="1:3" ht="15">
      <c r="A56" s="10">
        <v>718130805050</v>
      </c>
      <c r="B56" s="1" t="s">
        <v>88</v>
      </c>
      <c r="C56" s="11">
        <v>13</v>
      </c>
    </row>
    <row r="57" spans="1:3" ht="15">
      <c r="A57" s="10">
        <v>718130805051</v>
      </c>
      <c r="B57" s="1" t="s">
        <v>89</v>
      </c>
      <c r="C57" s="11">
        <v>17</v>
      </c>
    </row>
    <row r="58" spans="1:3" ht="15" hidden="1">
      <c r="A58" s="10">
        <v>718130805052</v>
      </c>
      <c r="B58" s="1" t="s">
        <v>90</v>
      </c>
      <c r="C58" s="11">
        <v>10</v>
      </c>
    </row>
    <row r="59" spans="1:3" ht="15">
      <c r="A59" s="10">
        <v>718130805053</v>
      </c>
      <c r="B59" s="1" t="s">
        <v>91</v>
      </c>
      <c r="C59" s="11">
        <v>19</v>
      </c>
    </row>
    <row r="60" spans="1:3" ht="15">
      <c r="A60" s="10">
        <v>718130805054</v>
      </c>
      <c r="B60" s="1" t="s">
        <v>92</v>
      </c>
      <c r="C60" s="11">
        <v>20</v>
      </c>
    </row>
    <row r="61" spans="1:3" ht="15">
      <c r="A61" s="10">
        <v>718130805055</v>
      </c>
      <c r="B61" s="1" t="s">
        <v>93</v>
      </c>
      <c r="C61" s="11">
        <v>18</v>
      </c>
    </row>
    <row r="62" spans="1:3" ht="15">
      <c r="A62" s="10">
        <v>718130805056</v>
      </c>
      <c r="B62" s="1" t="s">
        <v>94</v>
      </c>
      <c r="C62" s="11">
        <v>15</v>
      </c>
    </row>
    <row r="63" spans="1:3" ht="15">
      <c r="A63" s="10">
        <v>718130805057</v>
      </c>
      <c r="B63" s="1" t="s">
        <v>95</v>
      </c>
      <c r="C63" s="11">
        <v>14</v>
      </c>
    </row>
    <row r="64" spans="1:3" ht="15">
      <c r="A64" s="10">
        <v>718130805058</v>
      </c>
      <c r="B64" s="1" t="s">
        <v>96</v>
      </c>
      <c r="C64" s="11">
        <v>13</v>
      </c>
    </row>
    <row r="65" spans="1:3" ht="15" hidden="1">
      <c r="A65" s="10">
        <v>718130805059</v>
      </c>
      <c r="B65" s="1" t="s">
        <v>97</v>
      </c>
      <c r="C65" s="11">
        <v>10</v>
      </c>
    </row>
    <row r="66" spans="1:3" ht="15">
      <c r="A66" s="10">
        <v>718130805060</v>
      </c>
      <c r="B66" s="1" t="s">
        <v>98</v>
      </c>
      <c r="C66" s="11">
        <v>13</v>
      </c>
    </row>
    <row r="67" spans="1:3" ht="15">
      <c r="A67" s="10">
        <v>718130805061</v>
      </c>
      <c r="B67" s="1" t="s">
        <v>99</v>
      </c>
      <c r="C67" s="11">
        <v>18</v>
      </c>
    </row>
    <row r="68" spans="1:3" ht="15">
      <c r="A68" s="10">
        <v>718130805062</v>
      </c>
      <c r="B68" s="1" t="s">
        <v>100</v>
      </c>
      <c r="C68" s="11">
        <v>14</v>
      </c>
    </row>
    <row r="69" spans="1:3" ht="15">
      <c r="A69" s="10">
        <v>718130805063</v>
      </c>
      <c r="B69" s="1" t="s">
        <v>101</v>
      </c>
      <c r="C69" s="11">
        <v>13</v>
      </c>
    </row>
    <row r="70" spans="1:3" ht="15">
      <c r="A70" s="10">
        <v>718130805064</v>
      </c>
      <c r="B70" s="1" t="s">
        <v>102</v>
      </c>
      <c r="C70" s="11">
        <v>12</v>
      </c>
    </row>
    <row r="71" spans="1:3" ht="15">
      <c r="A71" s="10">
        <v>718130805065</v>
      </c>
      <c r="B71" s="1" t="s">
        <v>103</v>
      </c>
      <c r="C71" s="11">
        <v>18</v>
      </c>
    </row>
    <row r="72" spans="1:3" ht="15">
      <c r="A72" s="10">
        <v>718130805066</v>
      </c>
      <c r="B72" s="1" t="s">
        <v>104</v>
      </c>
      <c r="C72" s="11">
        <v>19</v>
      </c>
    </row>
    <row r="73" spans="1:3" ht="15">
      <c r="A73" s="10">
        <v>718130805067</v>
      </c>
      <c r="B73" s="1" t="s">
        <v>105</v>
      </c>
      <c r="C73" s="11">
        <v>14</v>
      </c>
    </row>
    <row r="74" spans="1:3" ht="15">
      <c r="A74" s="10">
        <v>718130805068</v>
      </c>
      <c r="B74" s="1" t="s">
        <v>106</v>
      </c>
      <c r="C74" s="11">
        <v>16</v>
      </c>
    </row>
    <row r="75" spans="1:3" ht="15">
      <c r="A75" s="10">
        <v>718130805069</v>
      </c>
      <c r="B75" s="1" t="s">
        <v>107</v>
      </c>
      <c r="C75" s="11">
        <v>17</v>
      </c>
    </row>
    <row r="76" spans="1:3" ht="15">
      <c r="A76" s="10">
        <v>718130805070</v>
      </c>
      <c r="B76" s="1" t="s">
        <v>108</v>
      </c>
      <c r="C76" s="11">
        <v>15</v>
      </c>
    </row>
    <row r="77" spans="1:3" ht="15">
      <c r="A77" s="10">
        <v>718130805071</v>
      </c>
      <c r="B77" s="1" t="s">
        <v>109</v>
      </c>
      <c r="C77" s="11">
        <v>17</v>
      </c>
    </row>
    <row r="78" spans="1:3" ht="15">
      <c r="A78" s="10">
        <v>718130805072</v>
      </c>
      <c r="B78" s="1" t="s">
        <v>110</v>
      </c>
      <c r="C78" s="11">
        <v>17</v>
      </c>
    </row>
    <row r="79" spans="1:3" ht="15">
      <c r="A79" s="10">
        <v>718130805073</v>
      </c>
      <c r="B79" s="1" t="s">
        <v>111</v>
      </c>
      <c r="C79" s="11">
        <v>18</v>
      </c>
    </row>
    <row r="80" spans="1:3" ht="15">
      <c r="A80" s="10">
        <v>718130805074</v>
      </c>
      <c r="B80" s="1" t="s">
        <v>112</v>
      </c>
      <c r="C80" s="11">
        <v>17</v>
      </c>
    </row>
    <row r="81" spans="1:3" ht="15">
      <c r="A81" s="10">
        <v>718130805075</v>
      </c>
      <c r="B81" s="1" t="s">
        <v>113</v>
      </c>
      <c r="C81" s="11">
        <v>18</v>
      </c>
    </row>
    <row r="82" spans="1:3" ht="15">
      <c r="A82" s="10">
        <v>718130805076</v>
      </c>
      <c r="B82" s="1" t="s">
        <v>114</v>
      </c>
      <c r="C82" s="11">
        <v>13</v>
      </c>
    </row>
    <row r="83" spans="1:3" ht="15">
      <c r="A83" s="10">
        <v>718130805077</v>
      </c>
      <c r="B83" s="1" t="s">
        <v>115</v>
      </c>
      <c r="C83" s="11">
        <v>18</v>
      </c>
    </row>
    <row r="84" spans="1:3" ht="15">
      <c r="A84" s="10">
        <v>718130805078</v>
      </c>
      <c r="B84" s="1" t="s">
        <v>116</v>
      </c>
      <c r="C84" s="11">
        <v>17</v>
      </c>
    </row>
    <row r="85" spans="1:3" ht="15">
      <c r="A85" s="10">
        <v>718130805079</v>
      </c>
      <c r="B85" s="1" t="s">
        <v>117</v>
      </c>
      <c r="C85" s="11">
        <v>11</v>
      </c>
    </row>
    <row r="86" spans="1:3" ht="15">
      <c r="A86" s="10">
        <v>718130805080</v>
      </c>
      <c r="B86" s="1" t="s">
        <v>118</v>
      </c>
      <c r="C86" s="11">
        <v>17</v>
      </c>
    </row>
    <row r="87" spans="1:3" ht="15">
      <c r="A87" s="10">
        <v>718130805081</v>
      </c>
      <c r="B87" s="1" t="s">
        <v>119</v>
      </c>
      <c r="C87" s="11">
        <v>18</v>
      </c>
    </row>
    <row r="88" spans="1:3" ht="15">
      <c r="A88" s="10">
        <v>718130805082</v>
      </c>
      <c r="B88" s="1" t="s">
        <v>120</v>
      </c>
      <c r="C88" s="11">
        <v>18</v>
      </c>
    </row>
    <row r="89" spans="1:3" ht="15">
      <c r="A89" s="10">
        <v>718130805083</v>
      </c>
      <c r="B89" s="1" t="s">
        <v>121</v>
      </c>
      <c r="C89" s="11">
        <v>15</v>
      </c>
    </row>
    <row r="90" spans="1:3" ht="15">
      <c r="A90" s="10">
        <v>718130805084</v>
      </c>
      <c r="B90" s="1" t="s">
        <v>122</v>
      </c>
      <c r="C90" s="11">
        <v>14</v>
      </c>
    </row>
    <row r="91" spans="1:3" ht="15">
      <c r="A91" s="10">
        <v>718130805085</v>
      </c>
      <c r="B91" s="1" t="s">
        <v>123</v>
      </c>
      <c r="C91" s="11">
        <v>13</v>
      </c>
    </row>
    <row r="92" spans="1:3" ht="15" hidden="1">
      <c r="A92" s="10">
        <v>718130805086</v>
      </c>
      <c r="B92" s="1" t="s">
        <v>124</v>
      </c>
      <c r="C92" s="11">
        <v>10</v>
      </c>
    </row>
    <row r="93" spans="1:3" ht="15">
      <c r="A93" s="10">
        <v>718130805087</v>
      </c>
      <c r="B93" s="1" t="s">
        <v>125</v>
      </c>
      <c r="C93" s="11">
        <v>11</v>
      </c>
    </row>
    <row r="94" spans="1:3" ht="15">
      <c r="A94" s="10">
        <v>718130805088</v>
      </c>
      <c r="B94" s="1" t="s">
        <v>126</v>
      </c>
      <c r="C94" s="11">
        <v>11</v>
      </c>
    </row>
    <row r="95" spans="1:3" ht="15">
      <c r="A95" s="10">
        <v>718130805089</v>
      </c>
      <c r="B95" s="1" t="s">
        <v>127</v>
      </c>
      <c r="C95" s="11">
        <v>14</v>
      </c>
    </row>
    <row r="96" spans="1:3" ht="15" hidden="1">
      <c r="A96" s="10">
        <v>718130805090</v>
      </c>
      <c r="B96" s="1" t="s">
        <v>128</v>
      </c>
      <c r="C96" s="11">
        <v>10</v>
      </c>
    </row>
    <row r="97" spans="1:3" ht="15">
      <c r="A97" s="10">
        <v>718130805091</v>
      </c>
      <c r="B97" s="1" t="s">
        <v>129</v>
      </c>
      <c r="C97" s="11">
        <v>16</v>
      </c>
    </row>
    <row r="98" spans="1:3" ht="15">
      <c r="A98" s="10">
        <v>718130805092</v>
      </c>
      <c r="B98" s="1" t="s">
        <v>130</v>
      </c>
      <c r="C98" s="11">
        <v>11</v>
      </c>
    </row>
    <row r="99" spans="1:3" ht="15">
      <c r="A99" s="10">
        <v>718130805093</v>
      </c>
      <c r="B99" s="1" t="s">
        <v>131</v>
      </c>
      <c r="C99" s="11">
        <v>15</v>
      </c>
    </row>
    <row r="100" spans="1:3" ht="15">
      <c r="A100" s="10">
        <v>718130805094</v>
      </c>
      <c r="B100" s="1" t="s">
        <v>132</v>
      </c>
      <c r="C100" s="11">
        <v>17</v>
      </c>
    </row>
    <row r="101" spans="1:3" ht="15">
      <c r="A101" s="10">
        <v>718130805095</v>
      </c>
      <c r="B101" s="1" t="s">
        <v>133</v>
      </c>
      <c r="C101" s="11">
        <v>13</v>
      </c>
    </row>
    <row r="102" spans="1:3" ht="15">
      <c r="A102" s="10">
        <v>718130805096</v>
      </c>
      <c r="B102" s="1" t="s">
        <v>134</v>
      </c>
      <c r="C102" s="11">
        <v>17</v>
      </c>
    </row>
    <row r="103" spans="1:3" ht="15">
      <c r="A103" s="10">
        <v>718130805097</v>
      </c>
      <c r="B103" s="1" t="s">
        <v>135</v>
      </c>
      <c r="C103" s="11">
        <v>17</v>
      </c>
    </row>
    <row r="104" spans="1:3" ht="15">
      <c r="A104" s="10">
        <v>718130805098</v>
      </c>
      <c r="B104" s="1" t="s">
        <v>136</v>
      </c>
      <c r="C104" s="11">
        <v>13</v>
      </c>
    </row>
    <row r="105" spans="1:3" ht="15">
      <c r="A105" s="10">
        <v>718130805099</v>
      </c>
      <c r="B105" s="1" t="s">
        <v>137</v>
      </c>
      <c r="C105" s="11">
        <v>16</v>
      </c>
    </row>
    <row r="106" spans="1:3" ht="15" hidden="1">
      <c r="A106" s="10">
        <v>718130805100</v>
      </c>
      <c r="B106" s="1" t="s">
        <v>138</v>
      </c>
      <c r="C106" s="11">
        <v>10</v>
      </c>
    </row>
    <row r="107" spans="1:3" ht="15">
      <c r="A107" s="10">
        <v>718130805101</v>
      </c>
      <c r="B107" s="1" t="s">
        <v>139</v>
      </c>
      <c r="C107" s="11">
        <v>12</v>
      </c>
    </row>
    <row r="108" spans="1:3" ht="15">
      <c r="A108" s="10">
        <v>718130805102</v>
      </c>
      <c r="B108" s="1" t="s">
        <v>140</v>
      </c>
      <c r="C108" s="11">
        <v>14</v>
      </c>
    </row>
    <row r="109" spans="1:3" ht="15">
      <c r="A109" s="10">
        <v>718130805103</v>
      </c>
      <c r="B109" s="1" t="s">
        <v>141</v>
      </c>
      <c r="C109" s="11">
        <v>15</v>
      </c>
    </row>
    <row r="110" spans="1:3" ht="15">
      <c r="A110" s="10">
        <v>718130805104</v>
      </c>
      <c r="B110" s="1" t="s">
        <v>142</v>
      </c>
      <c r="C110" s="11">
        <v>13</v>
      </c>
    </row>
    <row r="111" spans="1:3" ht="15">
      <c r="A111" s="10">
        <v>718130805105</v>
      </c>
      <c r="B111" s="1" t="s">
        <v>143</v>
      </c>
      <c r="C111" s="11">
        <v>12</v>
      </c>
    </row>
    <row r="112" spans="1:3" ht="15">
      <c r="A112" s="10">
        <v>718130805106</v>
      </c>
      <c r="B112" s="1" t="s">
        <v>144</v>
      </c>
      <c r="C112" s="11">
        <v>14</v>
      </c>
    </row>
    <row r="113" spans="1:3" ht="15">
      <c r="A113" s="10">
        <v>718130805107</v>
      </c>
      <c r="B113" s="1" t="s">
        <v>145</v>
      </c>
      <c r="C113" s="11">
        <v>15</v>
      </c>
    </row>
    <row r="114" spans="1:3" ht="15">
      <c r="A114" s="10">
        <v>718130805108</v>
      </c>
      <c r="B114" s="1" t="s">
        <v>146</v>
      </c>
      <c r="C114" s="11">
        <v>13</v>
      </c>
    </row>
    <row r="115" spans="1:3" ht="15">
      <c r="A115" s="10">
        <v>718130805109</v>
      </c>
      <c r="B115" s="1" t="s">
        <v>147</v>
      </c>
      <c r="C115" s="11">
        <v>16</v>
      </c>
    </row>
    <row r="116" spans="1:3" ht="15">
      <c r="A116" s="10">
        <v>718130805110</v>
      </c>
      <c r="B116" s="1" t="s">
        <v>148</v>
      </c>
      <c r="C116" s="11">
        <v>15</v>
      </c>
    </row>
    <row r="117" spans="1:3" ht="15">
      <c r="A117" s="10">
        <v>718130805111</v>
      </c>
      <c r="B117" s="1" t="s">
        <v>149</v>
      </c>
      <c r="C117" s="11">
        <v>13</v>
      </c>
    </row>
    <row r="118" spans="1:3" ht="15">
      <c r="A118" s="10">
        <v>718130805112</v>
      </c>
      <c r="B118" s="1" t="s">
        <v>150</v>
      </c>
      <c r="C118" s="11">
        <v>17</v>
      </c>
    </row>
    <row r="119" spans="1:3" ht="15">
      <c r="A119" s="10">
        <v>718130805113</v>
      </c>
      <c r="B119" s="1" t="s">
        <v>151</v>
      </c>
      <c r="C119" s="11">
        <v>17</v>
      </c>
    </row>
    <row r="120" spans="1:3" ht="15">
      <c r="A120" s="10">
        <v>718130805114</v>
      </c>
      <c r="B120" s="1" t="s">
        <v>152</v>
      </c>
      <c r="C120" s="11">
        <v>13</v>
      </c>
    </row>
    <row r="121" spans="1:3" ht="15">
      <c r="A121" s="10">
        <v>718130805115</v>
      </c>
      <c r="B121" s="1" t="s">
        <v>153</v>
      </c>
      <c r="C121" s="11">
        <v>16</v>
      </c>
    </row>
    <row r="122" spans="1:3" ht="15">
      <c r="A122" s="10">
        <v>718130805116</v>
      </c>
      <c r="B122" s="1" t="s">
        <v>154</v>
      </c>
      <c r="C122" s="11">
        <v>14</v>
      </c>
    </row>
    <row r="123" spans="1:3" ht="15" hidden="1">
      <c r="A123" s="10">
        <v>718130805117</v>
      </c>
      <c r="B123" s="1" t="s">
        <v>155</v>
      </c>
      <c r="C123" s="11">
        <v>10</v>
      </c>
    </row>
    <row r="124" spans="1:3" ht="15" hidden="1">
      <c r="A124" s="10">
        <v>718130805118</v>
      </c>
      <c r="B124" s="1" t="s">
        <v>156</v>
      </c>
      <c r="C124" s="11">
        <v>9</v>
      </c>
    </row>
    <row r="125" spans="1:3" ht="15">
      <c r="A125" s="10">
        <v>718130805119</v>
      </c>
      <c r="B125" s="1" t="s">
        <v>157</v>
      </c>
      <c r="C125" s="11">
        <v>15</v>
      </c>
    </row>
    <row r="126" spans="1:3" ht="15">
      <c r="A126" s="10">
        <v>718130805120</v>
      </c>
      <c r="B126" s="1" t="s">
        <v>158</v>
      </c>
      <c r="C126" s="11">
        <v>14</v>
      </c>
    </row>
    <row r="127" spans="1:3" ht="15">
      <c r="A127" s="10">
        <v>718130805121</v>
      </c>
      <c r="B127" s="1" t="s">
        <v>159</v>
      </c>
      <c r="C127" s="11">
        <v>13</v>
      </c>
    </row>
    <row r="128" spans="1:3" ht="15">
      <c r="A128" s="10">
        <v>718130805122</v>
      </c>
      <c r="B128" s="1" t="s">
        <v>160</v>
      </c>
      <c r="C128" s="11">
        <v>11</v>
      </c>
    </row>
    <row r="129" spans="1:3" ht="15">
      <c r="A129" s="10">
        <v>718130805123</v>
      </c>
      <c r="B129" s="1" t="s">
        <v>161</v>
      </c>
      <c r="C129" s="11">
        <v>12</v>
      </c>
    </row>
    <row r="130" spans="1:3" ht="15">
      <c r="A130" s="10">
        <v>718130805124</v>
      </c>
      <c r="B130" s="1" t="s">
        <v>162</v>
      </c>
      <c r="C130" s="11">
        <v>13</v>
      </c>
    </row>
    <row r="131" spans="1:3" ht="15">
      <c r="A131" s="10">
        <v>718130805125</v>
      </c>
      <c r="B131" s="1" t="s">
        <v>163</v>
      </c>
      <c r="C131" s="11">
        <v>16</v>
      </c>
    </row>
    <row r="132" spans="1:3" ht="15">
      <c r="A132" s="10">
        <v>718130805126</v>
      </c>
      <c r="B132" s="1" t="s">
        <v>164</v>
      </c>
      <c r="C132" s="11">
        <v>11</v>
      </c>
    </row>
    <row r="133" spans="1:3" ht="15">
      <c r="A133" s="10">
        <v>718130805127</v>
      </c>
      <c r="B133" s="1" t="s">
        <v>165</v>
      </c>
      <c r="C133" s="11">
        <v>12</v>
      </c>
    </row>
    <row r="134" spans="1:3" ht="15">
      <c r="A134" s="10">
        <v>718130805128</v>
      </c>
      <c r="B134" s="1" t="s">
        <v>166</v>
      </c>
      <c r="C134" s="11">
        <v>13</v>
      </c>
    </row>
    <row r="135" spans="1:3" ht="15">
      <c r="A135" s="10">
        <v>718130805129</v>
      </c>
      <c r="B135" s="1" t="s">
        <v>167</v>
      </c>
      <c r="C135" s="11">
        <v>12</v>
      </c>
    </row>
    <row r="136" spans="1:3" ht="15">
      <c r="A136" s="10">
        <v>718130805130</v>
      </c>
      <c r="B136" s="1" t="s">
        <v>168</v>
      </c>
      <c r="C136" s="11">
        <v>15</v>
      </c>
    </row>
    <row r="137" spans="1:3" ht="15">
      <c r="A137" s="10">
        <v>718130805131</v>
      </c>
      <c r="B137" s="1" t="s">
        <v>169</v>
      </c>
      <c r="C137" s="11">
        <v>17</v>
      </c>
    </row>
    <row r="138" spans="1:3" ht="15">
      <c r="A138" s="10">
        <v>718130805132</v>
      </c>
      <c r="B138" s="1" t="s">
        <v>170</v>
      </c>
      <c r="C138" s="11">
        <v>13</v>
      </c>
    </row>
    <row r="139" spans="1:3" ht="15">
      <c r="A139" s="10">
        <v>718130805133</v>
      </c>
      <c r="B139" s="1" t="s">
        <v>171</v>
      </c>
      <c r="C139" s="11">
        <v>14</v>
      </c>
    </row>
    <row r="140" spans="1:3" ht="15">
      <c r="A140" s="10">
        <v>718130805134</v>
      </c>
      <c r="B140" s="1" t="s">
        <v>172</v>
      </c>
      <c r="C140" s="11">
        <v>19</v>
      </c>
    </row>
    <row r="141" spans="1:3" ht="15">
      <c r="A141" s="10">
        <v>718130805135</v>
      </c>
      <c r="B141" s="1" t="s">
        <v>173</v>
      </c>
      <c r="C141" s="11">
        <v>13</v>
      </c>
    </row>
    <row r="142" spans="1:3" ht="15">
      <c r="A142" s="10">
        <v>718130805136</v>
      </c>
      <c r="B142" s="1" t="s">
        <v>174</v>
      </c>
      <c r="C142" s="11">
        <v>14</v>
      </c>
    </row>
    <row r="143" spans="1:3" ht="15">
      <c r="A143" s="10">
        <v>718130805137</v>
      </c>
      <c r="B143" s="1" t="s">
        <v>175</v>
      </c>
      <c r="C143" s="11">
        <v>18</v>
      </c>
    </row>
    <row r="144" spans="1:3" ht="15">
      <c r="A144" s="10">
        <v>718130805138</v>
      </c>
      <c r="B144" s="1" t="s">
        <v>176</v>
      </c>
      <c r="C144" s="11">
        <v>18</v>
      </c>
    </row>
    <row r="145" spans="1:3" ht="15" hidden="1">
      <c r="A145" s="10">
        <v>718142405062</v>
      </c>
      <c r="B145" s="1" t="s">
        <v>177</v>
      </c>
      <c r="C145" s="11">
        <v>10</v>
      </c>
    </row>
    <row r="146" spans="1:3" ht="15">
      <c r="A146" s="10">
        <v>718130805139</v>
      </c>
      <c r="B146" s="1" t="s">
        <v>178</v>
      </c>
      <c r="C146" s="11">
        <v>11</v>
      </c>
    </row>
    <row r="147" spans="1:3" ht="15" hidden="1">
      <c r="A147" s="10">
        <v>718130805140</v>
      </c>
      <c r="B147" s="1" t="s">
        <v>179</v>
      </c>
      <c r="C147" s="11">
        <v>9</v>
      </c>
    </row>
    <row r="148" spans="1:3" ht="15" hidden="1">
      <c r="A148" s="10">
        <v>718130805141</v>
      </c>
      <c r="B148" s="1" t="s">
        <v>180</v>
      </c>
      <c r="C148" s="11">
        <v>10</v>
      </c>
    </row>
    <row r="149" spans="1:3" ht="15">
      <c r="A149" s="10">
        <v>718130805142</v>
      </c>
      <c r="B149" s="1" t="s">
        <v>181</v>
      </c>
      <c r="C149" s="11">
        <v>13</v>
      </c>
    </row>
    <row r="150" spans="1:3" ht="15">
      <c r="A150" s="10">
        <v>718130805143</v>
      </c>
      <c r="B150" s="1" t="s">
        <v>182</v>
      </c>
      <c r="C150" s="11">
        <v>14</v>
      </c>
    </row>
    <row r="151" spans="1:3" ht="15">
      <c r="A151" s="10">
        <v>718130805144</v>
      </c>
      <c r="B151" s="1" t="s">
        <v>183</v>
      </c>
      <c r="C151" s="11">
        <v>15</v>
      </c>
    </row>
    <row r="152" spans="1:3" ht="15">
      <c r="A152" s="10">
        <v>718130805145</v>
      </c>
      <c r="B152" s="1" t="s">
        <v>184</v>
      </c>
      <c r="C152" s="11">
        <v>13</v>
      </c>
    </row>
    <row r="153" spans="1:3" ht="15">
      <c r="A153" s="10">
        <v>718130805146</v>
      </c>
      <c r="B153" s="1" t="s">
        <v>185</v>
      </c>
      <c r="C153" s="11">
        <v>14</v>
      </c>
    </row>
    <row r="154" spans="1:3" ht="15" hidden="1">
      <c r="A154" s="10">
        <v>718130805147</v>
      </c>
      <c r="B154" s="1" t="s">
        <v>186</v>
      </c>
      <c r="C154" s="11">
        <v>9</v>
      </c>
    </row>
    <row r="155" spans="1:3" ht="15" hidden="1">
      <c r="A155" s="10">
        <v>718130805148</v>
      </c>
      <c r="B155" s="1" t="s">
        <v>187</v>
      </c>
      <c r="C155" s="11">
        <v>9</v>
      </c>
    </row>
    <row r="156" spans="1:3" ht="15">
      <c r="A156" s="10">
        <v>718130805149</v>
      </c>
      <c r="B156" s="1" t="s">
        <v>188</v>
      </c>
      <c r="C156" s="11">
        <v>13</v>
      </c>
    </row>
    <row r="157" spans="1:3" ht="15" hidden="1">
      <c r="A157" s="10">
        <v>718130805150</v>
      </c>
      <c r="B157" s="1" t="s">
        <v>189</v>
      </c>
      <c r="C157" s="11">
        <v>9</v>
      </c>
    </row>
    <row r="158" spans="1:3" ht="15" hidden="1">
      <c r="A158" s="10">
        <v>718130805151</v>
      </c>
      <c r="B158" s="1" t="s">
        <v>190</v>
      </c>
      <c r="C158" s="11">
        <v>10</v>
      </c>
    </row>
    <row r="159" spans="1:3" ht="15">
      <c r="A159" s="10">
        <v>718130805152</v>
      </c>
      <c r="B159" s="1" t="s">
        <v>191</v>
      </c>
      <c r="C159" s="11">
        <v>12</v>
      </c>
    </row>
    <row r="160" spans="1:3" ht="15" hidden="1">
      <c r="A160" s="10">
        <v>718130805153</v>
      </c>
      <c r="B160" s="1" t="s">
        <v>192</v>
      </c>
      <c r="C160" s="11">
        <v>9</v>
      </c>
    </row>
    <row r="161" spans="1:3" ht="15">
      <c r="A161" s="10">
        <v>718130805154</v>
      </c>
      <c r="B161" s="1" t="s">
        <v>193</v>
      </c>
      <c r="C161" s="11">
        <v>15</v>
      </c>
    </row>
    <row r="162" spans="1:3" ht="15">
      <c r="A162" s="10">
        <v>718130805155</v>
      </c>
      <c r="B162" s="1" t="s">
        <v>194</v>
      </c>
      <c r="C162" s="11">
        <v>17</v>
      </c>
    </row>
    <row r="163" spans="1:3" ht="15" hidden="1">
      <c r="A163" s="10">
        <v>718130805156</v>
      </c>
      <c r="B163" s="1" t="s">
        <v>195</v>
      </c>
      <c r="C163" s="11">
        <v>10</v>
      </c>
    </row>
    <row r="164" spans="1:3" ht="15">
      <c r="A164" s="10">
        <v>718130805157</v>
      </c>
      <c r="B164" s="1" t="s">
        <v>196</v>
      </c>
      <c r="C164" s="11">
        <v>15</v>
      </c>
    </row>
    <row r="165" spans="1:3" ht="15">
      <c r="A165" s="10">
        <v>718130805158</v>
      </c>
      <c r="B165" s="1" t="s">
        <v>197</v>
      </c>
      <c r="C165" s="11">
        <v>14</v>
      </c>
    </row>
    <row r="166" spans="1:3" ht="15">
      <c r="A166" s="10">
        <v>718130805159</v>
      </c>
      <c r="B166" s="1" t="s">
        <v>198</v>
      </c>
      <c r="C166" s="11">
        <v>12</v>
      </c>
    </row>
    <row r="167" spans="1:3" ht="15">
      <c r="A167" s="10">
        <v>718130805160</v>
      </c>
      <c r="B167" s="1" t="s">
        <v>199</v>
      </c>
      <c r="C167" s="11">
        <v>11</v>
      </c>
    </row>
    <row r="168" spans="1:3" ht="15">
      <c r="A168" s="10">
        <v>718130805161</v>
      </c>
      <c r="B168" s="1" t="s">
        <v>200</v>
      </c>
      <c r="C168" s="11">
        <v>11</v>
      </c>
    </row>
    <row r="169" spans="1:3" ht="15" hidden="1">
      <c r="A169" s="10">
        <v>718130805162</v>
      </c>
      <c r="B169" s="1" t="s">
        <v>201</v>
      </c>
      <c r="C169" s="11">
        <v>9</v>
      </c>
    </row>
    <row r="170" spans="1:3" ht="15">
      <c r="A170" s="10">
        <v>718130805163</v>
      </c>
      <c r="B170" s="1" t="s">
        <v>202</v>
      </c>
      <c r="C170" s="11">
        <v>12</v>
      </c>
    </row>
    <row r="171" spans="1:3" ht="15">
      <c r="A171" s="10">
        <v>718130805164</v>
      </c>
      <c r="B171" s="1" t="s">
        <v>203</v>
      </c>
      <c r="C171" s="11">
        <v>11</v>
      </c>
    </row>
    <row r="172" spans="1:3" ht="15">
      <c r="A172" s="10">
        <v>718130805165</v>
      </c>
      <c r="B172" s="1" t="s">
        <v>204</v>
      </c>
      <c r="C172" s="11">
        <v>13</v>
      </c>
    </row>
    <row r="173" spans="1:3" ht="15">
      <c r="A173" s="10">
        <v>718130805166</v>
      </c>
      <c r="B173" s="1" t="s">
        <v>205</v>
      </c>
      <c r="C173" s="11">
        <v>12</v>
      </c>
    </row>
    <row r="174" spans="1:3" ht="15">
      <c r="A174" s="10">
        <v>718130805167</v>
      </c>
      <c r="B174" s="1" t="s">
        <v>206</v>
      </c>
      <c r="C174" s="11">
        <v>15</v>
      </c>
    </row>
  </sheetData>
  <autoFilter ref="C7:C174">
    <filterColumn colId="0">
      <customFilters>
        <customFilter operator="greaterThan" val="10"/>
      </customFilters>
    </filterColumn>
  </autoFilter>
  <mergeCells count="6">
    <mergeCell ref="A1:D1"/>
    <mergeCell ref="A2:B2"/>
    <mergeCell ref="A3:B3"/>
    <mergeCell ref="D3:G3"/>
    <mergeCell ref="A4:B4"/>
    <mergeCell ref="D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F26"/>
  <sheetViews>
    <sheetView topLeftCell="A10" workbookViewId="0">
      <selection activeCell="F29" sqref="F29"/>
    </sheetView>
  </sheetViews>
  <sheetFormatPr defaultColWidth="12.5703125" defaultRowHeight="15.75" customHeight="1"/>
  <cols>
    <col min="2" max="2" width="21" customWidth="1"/>
  </cols>
  <sheetData>
    <row r="2" spans="1:6" ht="15.75" customHeight="1">
      <c r="A2" s="31" t="s">
        <v>213</v>
      </c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5"/>
      <c r="C4" s="15"/>
      <c r="D4" s="1"/>
      <c r="E4" s="1"/>
      <c r="F4" s="1"/>
    </row>
    <row r="5" spans="1:6" ht="15.75" customHeight="1">
      <c r="A5" s="7"/>
      <c r="B5" s="32" t="s">
        <v>214</v>
      </c>
      <c r="C5" s="33" t="s">
        <v>215</v>
      </c>
      <c r="D5" s="1"/>
      <c r="E5" s="1"/>
      <c r="F5" s="1"/>
    </row>
    <row r="6" spans="1:6" ht="15.75" customHeight="1">
      <c r="A6" s="1"/>
      <c r="B6" s="34" t="s">
        <v>216</v>
      </c>
      <c r="C6" s="35">
        <v>5</v>
      </c>
      <c r="D6" s="1"/>
      <c r="E6" s="1"/>
      <c r="F6" s="1"/>
    </row>
    <row r="7" spans="1:6" ht="15.75" customHeight="1">
      <c r="A7" s="7"/>
      <c r="B7" s="36" t="s">
        <v>217</v>
      </c>
      <c r="C7" s="35">
        <v>10</v>
      </c>
      <c r="D7" s="1"/>
      <c r="E7" s="1"/>
      <c r="F7" s="1"/>
    </row>
    <row r="8" spans="1:6" ht="15.75" customHeight="1">
      <c r="A8" s="7"/>
      <c r="B8" s="36" t="s">
        <v>218</v>
      </c>
      <c r="C8" s="35">
        <v>10</v>
      </c>
      <c r="D8" s="1"/>
      <c r="E8" s="1"/>
      <c r="F8" s="1"/>
    </row>
    <row r="9" spans="1:6" ht="15.75" customHeight="1">
      <c r="A9" s="7"/>
      <c r="B9" s="36" t="s">
        <v>219</v>
      </c>
      <c r="C9" s="35">
        <v>0</v>
      </c>
      <c r="D9" s="1"/>
      <c r="E9" s="1"/>
      <c r="F9" s="1"/>
    </row>
    <row r="10" spans="1:6" ht="15.75" customHeight="1">
      <c r="A10" s="7"/>
      <c r="B10" s="36" t="s">
        <v>220</v>
      </c>
      <c r="C10" s="35">
        <v>0</v>
      </c>
      <c r="D10" s="1"/>
      <c r="E10" s="1"/>
      <c r="F10" s="1"/>
    </row>
    <row r="11" spans="1:6" ht="15.75" customHeight="1">
      <c r="A11" s="7"/>
      <c r="B11" s="36" t="s">
        <v>221</v>
      </c>
      <c r="C11" s="35">
        <v>0</v>
      </c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4" spans="1:6">
      <c r="A14" s="1"/>
      <c r="B14" s="1" t="s">
        <v>15</v>
      </c>
      <c r="C14" s="37">
        <v>0.4</v>
      </c>
      <c r="D14" s="1"/>
      <c r="E14" s="1"/>
      <c r="F14" s="1"/>
    </row>
    <row r="15" spans="1:6">
      <c r="A15" s="1"/>
      <c r="B15" s="30" t="s">
        <v>222</v>
      </c>
      <c r="C15" s="38">
        <v>168</v>
      </c>
      <c r="D15" s="1"/>
      <c r="E15" s="1"/>
      <c r="F15" s="1"/>
    </row>
    <row r="16" spans="1:6" ht="15.75" customHeight="1">
      <c r="A16" s="1"/>
      <c r="B16" s="23" t="s">
        <v>41</v>
      </c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 ht="15.75" customHeight="1">
      <c r="A18" s="1"/>
      <c r="B18" s="125"/>
      <c r="C18" s="120"/>
      <c r="D18" s="15"/>
      <c r="E18" s="15" t="s">
        <v>43</v>
      </c>
      <c r="F18" s="24" t="s">
        <v>44</v>
      </c>
    </row>
    <row r="19" spans="1:6" ht="15.75" customHeight="1">
      <c r="A19" s="7"/>
      <c r="B19" s="39" t="s">
        <v>46</v>
      </c>
      <c r="C19" s="40"/>
      <c r="D19" s="41"/>
      <c r="E19" s="25">
        <f>168*0.5</f>
        <v>84</v>
      </c>
      <c r="F19" s="25">
        <v>1</v>
      </c>
    </row>
    <row r="20" spans="1:6" ht="15.75" customHeight="1">
      <c r="A20" s="7"/>
      <c r="B20" s="39" t="s">
        <v>48</v>
      </c>
      <c r="C20" s="40"/>
      <c r="D20" s="41"/>
      <c r="E20" s="25">
        <f>168*0.6</f>
        <v>100.8</v>
      </c>
      <c r="F20" s="25">
        <v>2</v>
      </c>
    </row>
    <row r="21" spans="1:6" ht="15.75" customHeight="1">
      <c r="A21" s="7"/>
      <c r="B21" s="39" t="s">
        <v>50</v>
      </c>
      <c r="C21" s="40"/>
      <c r="D21" s="41"/>
      <c r="E21" s="25">
        <f>168*0.7</f>
        <v>117.6</v>
      </c>
      <c r="F21" s="25">
        <v>3</v>
      </c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 ht="15.75" customHeight="1">
      <c r="A24" s="1"/>
      <c r="B24" s="23" t="s">
        <v>223</v>
      </c>
      <c r="C24" s="1"/>
      <c r="D24" s="1"/>
      <c r="E24" s="1"/>
      <c r="F24" s="1"/>
    </row>
    <row r="25" spans="1:6" ht="15.75" customHeight="1">
      <c r="A25" s="1"/>
      <c r="B25" s="15"/>
      <c r="C25" s="15"/>
      <c r="D25" s="15"/>
      <c r="E25" s="42" t="s">
        <v>56</v>
      </c>
      <c r="F25" s="1"/>
    </row>
    <row r="26" spans="1:6" ht="15.75" customHeight="1">
      <c r="A26" s="7"/>
      <c r="B26" s="43" t="s">
        <v>224</v>
      </c>
      <c r="C26" s="44" t="s">
        <v>225</v>
      </c>
      <c r="D26" s="45">
        <v>141</v>
      </c>
      <c r="E26" s="44">
        <v>3</v>
      </c>
      <c r="F26" s="1"/>
    </row>
  </sheetData>
  <mergeCells count="1">
    <mergeCell ref="B18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W176"/>
  <sheetViews>
    <sheetView topLeftCell="I13" workbookViewId="0">
      <selection activeCell="K32" sqref="K32:R32"/>
    </sheetView>
  </sheetViews>
  <sheetFormatPr defaultColWidth="12.5703125" defaultRowHeight="15.75" customHeight="1"/>
  <cols>
    <col min="1" max="1" width="5.28515625" customWidth="1"/>
    <col min="2" max="2" width="14.28515625" customWidth="1"/>
    <col min="3" max="3" width="28.42578125" customWidth="1"/>
  </cols>
  <sheetData>
    <row r="2" spans="1:14" ht="15.75" customHeight="1">
      <c r="A2" s="113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"/>
    </row>
    <row r="3" spans="1:14" ht="15.75" customHeight="1">
      <c r="A3" s="115" t="s">
        <v>1</v>
      </c>
      <c r="B3" s="114"/>
      <c r="C3" s="114"/>
      <c r="D3" s="114"/>
      <c r="E3" s="114"/>
      <c r="F3" s="114"/>
      <c r="G3" s="114"/>
      <c r="H3" s="114"/>
      <c r="I3" s="3" t="s">
        <v>2</v>
      </c>
      <c r="J3" s="2"/>
      <c r="K3" s="2"/>
    </row>
    <row r="4" spans="1:14" ht="15.75" customHeight="1">
      <c r="A4" s="115" t="s">
        <v>3</v>
      </c>
      <c r="B4" s="114"/>
      <c r="C4" s="114"/>
      <c r="D4" s="114"/>
      <c r="E4" s="114"/>
      <c r="F4" s="114"/>
      <c r="G4" s="114"/>
      <c r="H4" s="2"/>
      <c r="I4" s="115" t="s">
        <v>4</v>
      </c>
      <c r="J4" s="114"/>
      <c r="K4" s="2"/>
    </row>
    <row r="5" spans="1:14" ht="15.75" customHeight="1">
      <c r="A5" s="3" t="s">
        <v>5</v>
      </c>
      <c r="B5" s="2"/>
      <c r="C5" s="2"/>
      <c r="D5" s="2"/>
      <c r="E5" s="2"/>
      <c r="F5" s="2"/>
      <c r="G5" s="2"/>
      <c r="H5" s="2"/>
      <c r="I5" s="115" t="s">
        <v>6</v>
      </c>
      <c r="J5" s="114"/>
      <c r="K5" s="114"/>
    </row>
    <row r="8" spans="1:14" ht="15.75" customHeight="1">
      <c r="A8" s="46" t="s">
        <v>226</v>
      </c>
      <c r="B8" s="47" t="s">
        <v>227</v>
      </c>
      <c r="C8" s="1" t="s">
        <v>10</v>
      </c>
      <c r="D8" s="48" t="s">
        <v>228</v>
      </c>
      <c r="E8" s="48" t="s">
        <v>229</v>
      </c>
      <c r="F8" s="49" t="s">
        <v>230</v>
      </c>
      <c r="G8" s="50" t="s">
        <v>231</v>
      </c>
      <c r="H8" s="51" t="s">
        <v>232</v>
      </c>
      <c r="J8" s="1"/>
      <c r="K8" s="14" t="s">
        <v>23</v>
      </c>
      <c r="L8" s="15"/>
      <c r="M8" s="1"/>
      <c r="N8" s="1"/>
    </row>
    <row r="9" spans="1:14" ht="15.75" customHeight="1">
      <c r="A9" s="52">
        <v>1</v>
      </c>
      <c r="B9" s="10">
        <v>718130605049</v>
      </c>
      <c r="C9" s="1" t="s">
        <v>16</v>
      </c>
      <c r="D9" s="11">
        <v>22</v>
      </c>
      <c r="E9" s="53" t="s">
        <v>17</v>
      </c>
      <c r="F9" s="12">
        <v>70</v>
      </c>
      <c r="G9" s="53" t="s">
        <v>18</v>
      </c>
      <c r="H9" s="13">
        <v>50</v>
      </c>
      <c r="J9" s="15"/>
      <c r="K9" s="16"/>
      <c r="L9" s="16"/>
      <c r="M9" s="1"/>
      <c r="N9" s="1"/>
    </row>
    <row r="10" spans="1:14" ht="15.75" customHeight="1">
      <c r="A10" s="54">
        <v>2</v>
      </c>
      <c r="B10" s="10">
        <v>718130805001</v>
      </c>
      <c r="C10" s="1" t="s">
        <v>19</v>
      </c>
      <c r="D10" s="11">
        <v>18</v>
      </c>
      <c r="E10" s="53" t="s">
        <v>20</v>
      </c>
      <c r="F10" s="12">
        <v>40</v>
      </c>
      <c r="G10" s="53" t="s">
        <v>21</v>
      </c>
      <c r="H10" s="13">
        <v>45</v>
      </c>
      <c r="J10" s="123" t="s">
        <v>27</v>
      </c>
      <c r="K10" s="121"/>
      <c r="L10" s="19">
        <v>100</v>
      </c>
      <c r="M10" s="1"/>
      <c r="N10" s="1"/>
    </row>
    <row r="11" spans="1:14" ht="15.75" customHeight="1">
      <c r="A11" s="52">
        <v>3</v>
      </c>
      <c r="B11" s="10">
        <v>718130805002</v>
      </c>
      <c r="C11" s="1" t="s">
        <v>22</v>
      </c>
      <c r="D11" s="11">
        <v>20</v>
      </c>
      <c r="E11" s="53" t="s">
        <v>17</v>
      </c>
      <c r="F11" s="12">
        <v>70</v>
      </c>
      <c r="G11" s="53" t="s">
        <v>21</v>
      </c>
      <c r="H11" s="13">
        <v>45</v>
      </c>
      <c r="J11" s="123" t="s">
        <v>30</v>
      </c>
      <c r="K11" s="121"/>
      <c r="L11" s="55">
        <v>0.4</v>
      </c>
      <c r="M11" s="1"/>
      <c r="N11" s="1"/>
    </row>
    <row r="12" spans="1:14" ht="15.75" customHeight="1">
      <c r="A12" s="54">
        <v>4</v>
      </c>
      <c r="B12" s="10">
        <v>718130805003</v>
      </c>
      <c r="C12" s="1" t="s">
        <v>24</v>
      </c>
      <c r="D12" s="11">
        <v>21</v>
      </c>
      <c r="E12" s="53" t="s">
        <v>17</v>
      </c>
      <c r="F12" s="12">
        <v>70</v>
      </c>
      <c r="G12" s="53" t="s">
        <v>21</v>
      </c>
      <c r="H12" s="13">
        <v>45</v>
      </c>
      <c r="J12" s="123" t="s">
        <v>33</v>
      </c>
      <c r="K12" s="121"/>
      <c r="L12" s="20">
        <v>168</v>
      </c>
      <c r="M12" s="1"/>
      <c r="N12" s="1"/>
    </row>
    <row r="13" spans="1:14" ht="15.75" customHeight="1">
      <c r="A13" s="52">
        <v>5</v>
      </c>
      <c r="B13" s="10">
        <v>718130805004</v>
      </c>
      <c r="C13" s="1" t="s">
        <v>25</v>
      </c>
      <c r="D13" s="11">
        <v>16</v>
      </c>
      <c r="E13" s="17" t="s">
        <v>26</v>
      </c>
      <c r="F13" s="12">
        <v>0</v>
      </c>
      <c r="G13" s="18" t="s">
        <v>26</v>
      </c>
      <c r="H13" s="13">
        <v>0</v>
      </c>
      <c r="J13" s="124" t="s">
        <v>233</v>
      </c>
      <c r="K13" s="121"/>
      <c r="L13" s="56">
        <v>168</v>
      </c>
      <c r="M13" s="1"/>
      <c r="N13" s="1"/>
    </row>
    <row r="14" spans="1:14" ht="15.75" customHeight="1">
      <c r="A14" s="54">
        <v>6</v>
      </c>
      <c r="B14" s="10">
        <v>718130805005</v>
      </c>
      <c r="C14" s="1" t="s">
        <v>28</v>
      </c>
      <c r="D14" s="11">
        <v>24</v>
      </c>
      <c r="E14" s="53" t="s">
        <v>29</v>
      </c>
      <c r="F14" s="12">
        <v>80</v>
      </c>
      <c r="G14" s="53" t="s">
        <v>18</v>
      </c>
      <c r="H14" s="13">
        <v>50</v>
      </c>
      <c r="J14" s="124" t="s">
        <v>234</v>
      </c>
      <c r="K14" s="121"/>
      <c r="L14" s="57">
        <v>97</v>
      </c>
      <c r="M14" s="1"/>
      <c r="N14" s="1"/>
    </row>
    <row r="15" spans="1:14" ht="15.75" customHeight="1">
      <c r="A15" s="52">
        <v>7</v>
      </c>
      <c r="B15" s="10">
        <v>718130805006</v>
      </c>
      <c r="C15" s="1" t="s">
        <v>31</v>
      </c>
      <c r="D15" s="11">
        <v>19</v>
      </c>
      <c r="E15" s="53" t="s">
        <v>32</v>
      </c>
      <c r="F15" s="12">
        <v>50</v>
      </c>
      <c r="G15" s="53" t="s">
        <v>21</v>
      </c>
      <c r="H15" s="13">
        <v>45</v>
      </c>
      <c r="J15" s="124" t="s">
        <v>235</v>
      </c>
      <c r="K15" s="121"/>
      <c r="L15" s="58">
        <v>152</v>
      </c>
      <c r="M15" s="1"/>
      <c r="N15" s="1"/>
    </row>
    <row r="16" spans="1:14" ht="15.75" customHeight="1">
      <c r="A16" s="54">
        <v>8</v>
      </c>
      <c r="B16" s="10">
        <v>718130805007</v>
      </c>
      <c r="C16" s="1" t="s">
        <v>34</v>
      </c>
      <c r="D16" s="11">
        <v>22</v>
      </c>
      <c r="E16" s="53" t="s">
        <v>17</v>
      </c>
      <c r="F16" s="12">
        <v>70</v>
      </c>
      <c r="G16" s="53" t="s">
        <v>21</v>
      </c>
      <c r="H16" s="13">
        <v>45</v>
      </c>
    </row>
    <row r="17" spans="1:21" ht="15.75" customHeight="1">
      <c r="A17" s="52">
        <v>9</v>
      </c>
      <c r="B17" s="10">
        <v>718130805008</v>
      </c>
      <c r="C17" s="1" t="s">
        <v>36</v>
      </c>
      <c r="D17" s="11">
        <v>18</v>
      </c>
      <c r="E17" s="53" t="s">
        <v>20</v>
      </c>
      <c r="F17" s="12">
        <v>40</v>
      </c>
      <c r="G17" s="53" t="s">
        <v>21</v>
      </c>
      <c r="H17" s="13">
        <v>45</v>
      </c>
      <c r="J17" s="23" t="s">
        <v>41</v>
      </c>
      <c r="K17" s="1"/>
      <c r="L17" s="1"/>
      <c r="M17" s="1"/>
      <c r="N17" s="1"/>
    </row>
    <row r="18" spans="1:21" ht="15.75" customHeight="1">
      <c r="A18" s="54">
        <v>10</v>
      </c>
      <c r="B18" s="10">
        <v>718130805009</v>
      </c>
      <c r="C18" s="1" t="s">
        <v>38</v>
      </c>
      <c r="D18" s="11">
        <v>20</v>
      </c>
      <c r="E18" s="53" t="s">
        <v>39</v>
      </c>
      <c r="F18" s="12">
        <v>60</v>
      </c>
      <c r="G18" s="53" t="s">
        <v>18</v>
      </c>
      <c r="H18" s="13">
        <v>50</v>
      </c>
      <c r="J18" s="125"/>
      <c r="K18" s="120"/>
      <c r="L18" s="15"/>
      <c r="M18" s="24" t="s">
        <v>43</v>
      </c>
      <c r="N18" s="24" t="s">
        <v>44</v>
      </c>
    </row>
    <row r="19" spans="1:21" ht="15.75" customHeight="1">
      <c r="A19" s="52">
        <v>11</v>
      </c>
      <c r="B19" s="10">
        <v>718130805010</v>
      </c>
      <c r="C19" s="1" t="s">
        <v>40</v>
      </c>
      <c r="D19" s="11">
        <v>15</v>
      </c>
      <c r="E19" s="53" t="s">
        <v>29</v>
      </c>
      <c r="F19" s="12">
        <v>80</v>
      </c>
      <c r="G19" s="53" t="s">
        <v>18</v>
      </c>
      <c r="H19" s="13">
        <v>50</v>
      </c>
      <c r="J19" s="119" t="s">
        <v>46</v>
      </c>
      <c r="K19" s="120"/>
      <c r="L19" s="121"/>
      <c r="M19" s="25">
        <f>168*0.5</f>
        <v>84</v>
      </c>
      <c r="N19" s="25">
        <v>1</v>
      </c>
    </row>
    <row r="20" spans="1:21" ht="15.75" customHeight="1">
      <c r="A20" s="54">
        <v>12</v>
      </c>
      <c r="B20" s="10">
        <v>718130805011</v>
      </c>
      <c r="C20" s="1" t="s">
        <v>42</v>
      </c>
      <c r="D20" s="11">
        <v>16</v>
      </c>
      <c r="E20" s="17" t="s">
        <v>26</v>
      </c>
      <c r="F20" s="12">
        <v>0</v>
      </c>
      <c r="G20" s="53" t="s">
        <v>21</v>
      </c>
      <c r="H20" s="13">
        <v>45</v>
      </c>
      <c r="J20" s="119" t="s">
        <v>48</v>
      </c>
      <c r="K20" s="120"/>
      <c r="L20" s="121"/>
      <c r="M20" s="25">
        <f>168*0.6</f>
        <v>100.8</v>
      </c>
      <c r="N20" s="25">
        <v>2</v>
      </c>
    </row>
    <row r="21" spans="1:21" ht="15.75" customHeight="1">
      <c r="A21" s="52">
        <v>13</v>
      </c>
      <c r="B21" s="10">
        <v>718130805012</v>
      </c>
      <c r="C21" s="1" t="s">
        <v>45</v>
      </c>
      <c r="D21" s="11">
        <v>18</v>
      </c>
      <c r="E21" s="53" t="s">
        <v>20</v>
      </c>
      <c r="F21" s="12">
        <v>40</v>
      </c>
      <c r="G21" s="53" t="s">
        <v>32</v>
      </c>
      <c r="H21" s="13">
        <v>25</v>
      </c>
      <c r="J21" s="119" t="s">
        <v>50</v>
      </c>
      <c r="K21" s="120"/>
      <c r="L21" s="121"/>
      <c r="M21" s="25">
        <f>168*0.7</f>
        <v>117.6</v>
      </c>
      <c r="N21" s="25">
        <v>3</v>
      </c>
    </row>
    <row r="22" spans="1:21" ht="15.75" customHeight="1">
      <c r="A22" s="54">
        <v>14</v>
      </c>
      <c r="B22" s="10">
        <v>718130805013</v>
      </c>
      <c r="C22" s="1" t="s">
        <v>47</v>
      </c>
      <c r="D22" s="11">
        <v>17</v>
      </c>
      <c r="E22" s="53" t="s">
        <v>32</v>
      </c>
      <c r="F22" s="12">
        <v>50</v>
      </c>
      <c r="G22" s="53" t="s">
        <v>17</v>
      </c>
      <c r="H22" s="13">
        <v>35</v>
      </c>
      <c r="J22" s="1"/>
      <c r="K22" s="1"/>
      <c r="L22" s="1"/>
      <c r="M22" s="1"/>
      <c r="N22" s="1"/>
    </row>
    <row r="23" spans="1:21" ht="15.75" customHeight="1">
      <c r="A23" s="52">
        <v>15</v>
      </c>
      <c r="B23" s="10">
        <v>718130805014</v>
      </c>
      <c r="C23" s="1" t="s">
        <v>49</v>
      </c>
      <c r="D23" s="11">
        <v>18</v>
      </c>
      <c r="E23" s="53" t="s">
        <v>20</v>
      </c>
      <c r="F23" s="12">
        <v>40</v>
      </c>
      <c r="G23" s="53" t="s">
        <v>21</v>
      </c>
      <c r="H23" s="13">
        <v>45</v>
      </c>
      <c r="J23" s="1"/>
      <c r="K23" s="1"/>
      <c r="L23" s="1"/>
      <c r="M23" s="1"/>
      <c r="N23" s="1"/>
    </row>
    <row r="24" spans="1:21" ht="15.75" customHeight="1">
      <c r="A24" s="54">
        <v>16</v>
      </c>
      <c r="B24" s="10">
        <v>718130805015</v>
      </c>
      <c r="C24" s="1" t="s">
        <v>51</v>
      </c>
      <c r="D24" s="11">
        <v>20</v>
      </c>
      <c r="E24" s="17" t="s">
        <v>26</v>
      </c>
      <c r="F24" s="12">
        <v>0</v>
      </c>
      <c r="G24" s="53" t="s">
        <v>26</v>
      </c>
      <c r="H24" s="13">
        <v>0</v>
      </c>
      <c r="J24" s="23" t="s">
        <v>54</v>
      </c>
      <c r="K24" s="1"/>
      <c r="L24" s="1"/>
      <c r="M24" s="1"/>
      <c r="N24" s="1"/>
    </row>
    <row r="25" spans="1:21" ht="15.75" customHeight="1">
      <c r="A25" s="52">
        <v>17</v>
      </c>
      <c r="B25" s="10">
        <v>718130805016</v>
      </c>
      <c r="C25" s="1" t="s">
        <v>52</v>
      </c>
      <c r="D25" s="11">
        <v>15</v>
      </c>
      <c r="E25" s="17" t="s">
        <v>26</v>
      </c>
      <c r="F25" s="12">
        <v>0</v>
      </c>
      <c r="G25" s="53" t="s">
        <v>21</v>
      </c>
      <c r="H25" s="13">
        <v>45</v>
      </c>
      <c r="J25" s="15"/>
      <c r="K25" s="15"/>
      <c r="L25" s="26" t="s">
        <v>43</v>
      </c>
      <c r="M25" s="59" t="s">
        <v>236</v>
      </c>
      <c r="N25" s="60" t="s">
        <v>237</v>
      </c>
      <c r="O25" s="61" t="s">
        <v>238</v>
      </c>
      <c r="P25" s="60" t="s">
        <v>239</v>
      </c>
      <c r="Q25" s="61" t="s">
        <v>240</v>
      </c>
      <c r="R25" s="62" t="s">
        <v>241</v>
      </c>
    </row>
    <row r="26" spans="1:21" ht="15.75" customHeight="1">
      <c r="A26" s="54">
        <v>18</v>
      </c>
      <c r="B26" s="10">
        <v>718130805017</v>
      </c>
      <c r="C26" s="1" t="s">
        <v>53</v>
      </c>
      <c r="D26" s="11">
        <v>14</v>
      </c>
      <c r="E26" s="17" t="s">
        <v>26</v>
      </c>
      <c r="F26" s="12">
        <v>0</v>
      </c>
      <c r="G26" s="18" t="s">
        <v>26</v>
      </c>
      <c r="H26" s="13">
        <v>0</v>
      </c>
      <c r="J26" s="128" t="s">
        <v>242</v>
      </c>
      <c r="K26" s="114"/>
      <c r="L26" s="56">
        <v>168</v>
      </c>
      <c r="M26" s="56">
        <v>3</v>
      </c>
      <c r="N26" s="1">
        <f>(0.25*M26+0.75*M27)/3</f>
        <v>0.5</v>
      </c>
      <c r="O26" s="62">
        <v>1</v>
      </c>
      <c r="P26" s="13">
        <f>(N26+O26)/2</f>
        <v>0.75</v>
      </c>
      <c r="Q26" s="62">
        <v>0.95</v>
      </c>
      <c r="R26" s="13">
        <f>P26*Q26</f>
        <v>0.71249999999999991</v>
      </c>
    </row>
    <row r="27" spans="1:21" ht="15.75" customHeight="1">
      <c r="A27" s="52">
        <v>19</v>
      </c>
      <c r="B27" s="10">
        <v>718130805018</v>
      </c>
      <c r="C27" s="1" t="s">
        <v>55</v>
      </c>
      <c r="D27" s="11">
        <v>15</v>
      </c>
      <c r="E27" s="17" t="s">
        <v>26</v>
      </c>
      <c r="F27" s="12">
        <v>0</v>
      </c>
      <c r="G27" s="53" t="s">
        <v>32</v>
      </c>
      <c r="H27" s="13">
        <v>25</v>
      </c>
      <c r="J27" s="122" t="s">
        <v>243</v>
      </c>
      <c r="K27" s="121"/>
      <c r="L27" s="27">
        <v>97</v>
      </c>
      <c r="M27" s="27">
        <v>1</v>
      </c>
    </row>
    <row r="28" spans="1:21" ht="15.75" customHeight="1">
      <c r="A28" s="52">
        <v>20</v>
      </c>
      <c r="B28" s="10">
        <v>718130805020</v>
      </c>
      <c r="C28" s="1" t="s">
        <v>57</v>
      </c>
      <c r="D28" s="11">
        <v>14</v>
      </c>
      <c r="E28" s="53" t="s">
        <v>20</v>
      </c>
      <c r="F28" s="12">
        <v>40</v>
      </c>
      <c r="G28" s="53" t="s">
        <v>29</v>
      </c>
      <c r="H28" s="13">
        <v>40</v>
      </c>
      <c r="J28" s="122" t="s">
        <v>244</v>
      </c>
      <c r="K28" s="121"/>
      <c r="L28" s="56">
        <v>152</v>
      </c>
      <c r="M28" s="56">
        <v>3</v>
      </c>
      <c r="N28" s="13">
        <f>M28/3</f>
        <v>1</v>
      </c>
    </row>
    <row r="29" spans="1:21" ht="15.75" customHeight="1">
      <c r="A29" s="54">
        <v>21</v>
      </c>
      <c r="B29" s="10">
        <v>718130805021</v>
      </c>
      <c r="C29" s="1" t="s">
        <v>59</v>
      </c>
      <c r="D29" s="11">
        <v>15</v>
      </c>
      <c r="E29" s="53" t="s">
        <v>20</v>
      </c>
      <c r="F29" s="12">
        <v>40</v>
      </c>
      <c r="G29" s="53" t="s">
        <v>21</v>
      </c>
      <c r="H29" s="13">
        <v>45</v>
      </c>
    </row>
    <row r="30" spans="1:21" ht="15.75" customHeight="1">
      <c r="A30" s="52">
        <v>22</v>
      </c>
      <c r="B30" s="10">
        <v>718130805022</v>
      </c>
      <c r="C30" s="1" t="s">
        <v>60</v>
      </c>
      <c r="D30" s="11">
        <v>16</v>
      </c>
      <c r="E30" s="53" t="s">
        <v>20</v>
      </c>
      <c r="F30" s="12">
        <v>40</v>
      </c>
      <c r="G30" s="53" t="s">
        <v>21</v>
      </c>
      <c r="H30" s="13">
        <v>45</v>
      </c>
    </row>
    <row r="31" spans="1:21" ht="15.75" customHeight="1">
      <c r="A31" s="54">
        <v>23</v>
      </c>
      <c r="B31" s="10">
        <v>718130805023</v>
      </c>
      <c r="C31" s="1" t="s">
        <v>61</v>
      </c>
      <c r="D31" s="11">
        <v>18</v>
      </c>
      <c r="E31" s="17" t="s">
        <v>26</v>
      </c>
      <c r="F31" s="12">
        <v>0</v>
      </c>
      <c r="G31" s="53" t="s">
        <v>21</v>
      </c>
      <c r="H31" s="13">
        <v>45</v>
      </c>
    </row>
    <row r="32" spans="1:21" ht="15.75" customHeight="1">
      <c r="A32" s="52">
        <v>24</v>
      </c>
      <c r="B32" s="10">
        <v>718130805024</v>
      </c>
      <c r="C32" s="1" t="s">
        <v>62</v>
      </c>
      <c r="D32" s="11">
        <v>15</v>
      </c>
      <c r="E32" s="17" t="s">
        <v>26</v>
      </c>
      <c r="F32" s="12">
        <v>0</v>
      </c>
      <c r="G32" s="53" t="s">
        <v>29</v>
      </c>
      <c r="H32" s="13">
        <v>40</v>
      </c>
      <c r="J32" s="1"/>
      <c r="K32" s="129"/>
      <c r="L32" s="114"/>
      <c r="M32" s="114"/>
      <c r="N32" s="114"/>
      <c r="O32" s="114"/>
      <c r="P32" s="114"/>
      <c r="Q32" s="114"/>
      <c r="R32" s="114"/>
      <c r="S32" s="1"/>
      <c r="T32" s="1"/>
      <c r="U32" s="1"/>
    </row>
    <row r="33" spans="1:21" ht="15.75" customHeight="1">
      <c r="A33" s="54">
        <v>25</v>
      </c>
      <c r="B33" s="10">
        <v>718130805025</v>
      </c>
      <c r="C33" s="1" t="s">
        <v>63</v>
      </c>
      <c r="D33" s="11">
        <v>16</v>
      </c>
      <c r="E33" s="17" t="s">
        <v>26</v>
      </c>
      <c r="F33" s="12">
        <v>0</v>
      </c>
      <c r="G33" s="53" t="s">
        <v>21</v>
      </c>
      <c r="H33" s="13">
        <v>45</v>
      </c>
      <c r="J33" s="127"/>
      <c r="K33" s="114"/>
      <c r="L33" s="114"/>
      <c r="M33" s="114"/>
      <c r="N33" s="114"/>
      <c r="O33" s="114"/>
      <c r="P33" s="114"/>
      <c r="Q33" s="114"/>
      <c r="R33" s="127"/>
      <c r="S33" s="114"/>
      <c r="T33" s="114"/>
      <c r="U33" s="1"/>
    </row>
    <row r="34" spans="1:21" ht="15.75" customHeight="1">
      <c r="A34" s="52">
        <v>26</v>
      </c>
      <c r="B34" s="10">
        <v>718130805026</v>
      </c>
      <c r="C34" s="1" t="s">
        <v>64</v>
      </c>
      <c r="D34" s="11">
        <v>15</v>
      </c>
      <c r="E34" s="17" t="s">
        <v>26</v>
      </c>
      <c r="F34" s="12">
        <v>0</v>
      </c>
      <c r="G34" s="53" t="s">
        <v>21</v>
      </c>
      <c r="H34" s="13">
        <v>45</v>
      </c>
      <c r="J34" s="127"/>
      <c r="K34" s="114"/>
      <c r="L34" s="1"/>
      <c r="M34" s="1"/>
      <c r="N34" s="1"/>
      <c r="O34" s="1"/>
      <c r="P34" s="1"/>
      <c r="Q34" s="1"/>
      <c r="R34" s="127"/>
      <c r="S34" s="114"/>
      <c r="T34" s="114"/>
      <c r="U34" s="114"/>
    </row>
    <row r="35" spans="1:21" ht="15.75" customHeight="1">
      <c r="A35" s="54">
        <v>27</v>
      </c>
      <c r="B35" s="10">
        <v>718130805027</v>
      </c>
      <c r="C35" s="1" t="s">
        <v>65</v>
      </c>
      <c r="D35" s="11">
        <v>25</v>
      </c>
      <c r="E35" s="53" t="s">
        <v>21</v>
      </c>
      <c r="F35" s="12">
        <v>90</v>
      </c>
      <c r="G35" s="53" t="s">
        <v>18</v>
      </c>
      <c r="H35" s="13">
        <v>50</v>
      </c>
      <c r="J35" s="1"/>
      <c r="K35" s="1"/>
      <c r="L35" s="1"/>
      <c r="M35" s="1"/>
      <c r="N35" s="1"/>
      <c r="O35" s="1"/>
      <c r="P35" s="1"/>
      <c r="Q35" s="1"/>
      <c r="R35" s="127"/>
      <c r="S35" s="114"/>
      <c r="T35" s="114"/>
      <c r="U35" s="114"/>
    </row>
    <row r="36" spans="1:21" ht="15.75" customHeight="1">
      <c r="A36" s="52">
        <v>28</v>
      </c>
      <c r="B36" s="10">
        <v>718130805028</v>
      </c>
      <c r="C36" s="1" t="s">
        <v>66</v>
      </c>
      <c r="D36" s="11">
        <v>24</v>
      </c>
      <c r="E36" s="53" t="s">
        <v>29</v>
      </c>
      <c r="F36" s="12">
        <v>80</v>
      </c>
      <c r="G36" s="53" t="s">
        <v>18</v>
      </c>
      <c r="H36" s="13">
        <v>50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>
      <c r="A37" s="54">
        <v>29</v>
      </c>
      <c r="B37" s="10">
        <v>718130805029</v>
      </c>
      <c r="C37" s="1" t="s">
        <v>67</v>
      </c>
      <c r="D37" s="11">
        <v>15</v>
      </c>
      <c r="E37" s="17" t="s">
        <v>26</v>
      </c>
      <c r="F37" s="12">
        <v>0</v>
      </c>
      <c r="G37" s="18" t="s">
        <v>26</v>
      </c>
      <c r="H37" s="13">
        <v>0</v>
      </c>
      <c r="J37" s="1"/>
      <c r="K37" s="114"/>
      <c r="L37" s="114"/>
      <c r="M37" s="114"/>
      <c r="N37" s="114"/>
      <c r="O37" s="114"/>
      <c r="P37" s="114"/>
      <c r="Q37" s="114"/>
      <c r="R37" s="114"/>
      <c r="S37" s="1"/>
      <c r="T37" s="1"/>
      <c r="U37" s="1"/>
    </row>
    <row r="38" spans="1:21" ht="15.75" customHeight="1">
      <c r="A38" s="52">
        <v>30</v>
      </c>
      <c r="B38" s="10">
        <v>718130805030</v>
      </c>
      <c r="C38" s="1" t="s">
        <v>68</v>
      </c>
      <c r="D38" s="11">
        <v>22</v>
      </c>
      <c r="E38" s="53" t="s">
        <v>39</v>
      </c>
      <c r="F38" s="12">
        <v>60</v>
      </c>
      <c r="G38" s="53" t="s">
        <v>21</v>
      </c>
      <c r="H38" s="13">
        <v>45</v>
      </c>
      <c r="J38" s="1"/>
      <c r="K38" s="130" t="s">
        <v>245</v>
      </c>
      <c r="L38" s="131"/>
      <c r="M38" s="132"/>
      <c r="N38" s="63"/>
      <c r="O38" s="130" t="s">
        <v>246</v>
      </c>
      <c r="P38" s="133"/>
      <c r="Q38" s="1"/>
      <c r="R38" s="1"/>
      <c r="S38" s="1"/>
      <c r="T38" s="1"/>
      <c r="U38" s="1"/>
    </row>
    <row r="39" spans="1:21" ht="15.75" customHeight="1">
      <c r="A39" s="54">
        <v>31</v>
      </c>
      <c r="B39" s="10">
        <v>718130805031</v>
      </c>
      <c r="C39" s="1" t="s">
        <v>69</v>
      </c>
      <c r="D39" s="11">
        <v>16</v>
      </c>
      <c r="E39" s="53" t="s">
        <v>20</v>
      </c>
      <c r="F39" s="12">
        <v>40</v>
      </c>
      <c r="G39" s="53" t="s">
        <v>21</v>
      </c>
      <c r="H39" s="13">
        <v>45</v>
      </c>
      <c r="J39" s="1"/>
      <c r="K39" s="64"/>
      <c r="L39" s="65" t="s">
        <v>247</v>
      </c>
      <c r="M39" s="66" t="s">
        <v>248</v>
      </c>
      <c r="N39" s="66" t="s">
        <v>249</v>
      </c>
      <c r="O39" s="134" t="s">
        <v>250</v>
      </c>
      <c r="P39" s="132"/>
      <c r="Q39" s="1"/>
      <c r="R39" s="1"/>
      <c r="S39" s="1"/>
      <c r="T39" s="1"/>
      <c r="U39" s="1"/>
    </row>
    <row r="40" spans="1:21" ht="15.75" customHeight="1">
      <c r="A40" s="52">
        <v>32</v>
      </c>
      <c r="B40" s="10">
        <v>718130805032</v>
      </c>
      <c r="C40" s="1" t="s">
        <v>70</v>
      </c>
      <c r="D40" s="11">
        <v>18</v>
      </c>
      <c r="E40" s="53" t="s">
        <v>20</v>
      </c>
      <c r="F40" s="12">
        <v>40</v>
      </c>
      <c r="G40" s="53" t="s">
        <v>21</v>
      </c>
      <c r="H40" s="13">
        <v>45</v>
      </c>
      <c r="J40" s="1"/>
      <c r="K40" s="67" t="s">
        <v>251</v>
      </c>
      <c r="L40" s="67">
        <v>3</v>
      </c>
      <c r="M40" s="68">
        <v>1</v>
      </c>
      <c r="N40" s="69">
        <v>3</v>
      </c>
      <c r="O40" s="25" t="s">
        <v>251</v>
      </c>
      <c r="P40" s="70">
        <v>2.5918367346938775</v>
      </c>
      <c r="Q40" s="1"/>
      <c r="R40" s="1"/>
      <c r="S40" s="1"/>
      <c r="T40" s="1"/>
      <c r="U40" s="1"/>
    </row>
    <row r="41" spans="1:21" ht="15.75" customHeight="1">
      <c r="A41" s="54">
        <v>33</v>
      </c>
      <c r="B41" s="10">
        <v>718130805033</v>
      </c>
      <c r="C41" s="1" t="s">
        <v>71</v>
      </c>
      <c r="D41" s="11">
        <v>18</v>
      </c>
      <c r="E41" s="53" t="s">
        <v>20</v>
      </c>
      <c r="F41" s="12">
        <v>40</v>
      </c>
      <c r="G41" s="53" t="s">
        <v>21</v>
      </c>
      <c r="H41" s="13">
        <v>45</v>
      </c>
      <c r="J41" s="1"/>
      <c r="K41" s="67" t="s">
        <v>252</v>
      </c>
      <c r="L41" s="67">
        <v>3</v>
      </c>
      <c r="M41" s="68">
        <v>1</v>
      </c>
      <c r="N41" s="69">
        <v>3</v>
      </c>
      <c r="O41" s="25" t="s">
        <v>252</v>
      </c>
      <c r="P41" s="70">
        <v>2.3979591836734695</v>
      </c>
      <c r="Q41" s="1"/>
      <c r="R41" s="1"/>
      <c r="S41" s="1"/>
      <c r="T41" s="1"/>
      <c r="U41" s="1"/>
    </row>
    <row r="42" spans="1:21" ht="15.75" customHeight="1">
      <c r="A42" s="52">
        <v>34</v>
      </c>
      <c r="B42" s="10">
        <v>718130805034</v>
      </c>
      <c r="C42" s="1" t="s">
        <v>72</v>
      </c>
      <c r="D42" s="11">
        <v>19</v>
      </c>
      <c r="E42" s="53" t="s">
        <v>32</v>
      </c>
      <c r="F42" s="12">
        <v>50</v>
      </c>
      <c r="G42" s="53" t="s">
        <v>21</v>
      </c>
      <c r="H42" s="13">
        <v>45</v>
      </c>
      <c r="J42" s="1"/>
      <c r="K42" s="67" t="s">
        <v>253</v>
      </c>
      <c r="L42" s="67">
        <v>3</v>
      </c>
      <c r="M42" s="68">
        <v>1</v>
      </c>
      <c r="N42" s="69">
        <v>3</v>
      </c>
      <c r="O42" s="25" t="s">
        <v>253</v>
      </c>
      <c r="P42" s="70">
        <v>2.795918367346939</v>
      </c>
      <c r="Q42" s="1"/>
      <c r="R42" s="1"/>
      <c r="S42" s="1"/>
      <c r="T42" s="1"/>
      <c r="U42" s="1"/>
    </row>
    <row r="43" spans="1:21" ht="15.75" customHeight="1">
      <c r="A43" s="52">
        <v>35</v>
      </c>
      <c r="B43" s="10">
        <v>718130805035</v>
      </c>
      <c r="C43" s="1" t="s">
        <v>73</v>
      </c>
      <c r="D43" s="11">
        <v>20</v>
      </c>
      <c r="E43" s="53" t="s">
        <v>32</v>
      </c>
      <c r="F43" s="12">
        <v>50</v>
      </c>
      <c r="G43" s="53" t="s">
        <v>21</v>
      </c>
      <c r="H43" s="13">
        <v>45</v>
      </c>
      <c r="J43" s="1"/>
      <c r="K43" s="67" t="s">
        <v>254</v>
      </c>
      <c r="L43" s="67">
        <v>3</v>
      </c>
      <c r="M43" s="68">
        <v>1</v>
      </c>
      <c r="N43" s="69">
        <v>3</v>
      </c>
      <c r="O43" s="25" t="s">
        <v>254</v>
      </c>
      <c r="P43" s="70">
        <v>2.6020408163265305</v>
      </c>
      <c r="Q43" s="1"/>
      <c r="R43" s="1"/>
      <c r="S43" s="1"/>
      <c r="T43" s="1"/>
      <c r="U43" s="1"/>
    </row>
    <row r="44" spans="1:21" ht="15.75" customHeight="1">
      <c r="A44" s="54">
        <v>36</v>
      </c>
      <c r="B44" s="10">
        <v>718130805036</v>
      </c>
      <c r="C44" s="1" t="s">
        <v>74</v>
      </c>
      <c r="D44" s="11">
        <v>24</v>
      </c>
      <c r="E44" s="53" t="s">
        <v>21</v>
      </c>
      <c r="F44" s="12">
        <v>90</v>
      </c>
      <c r="G44" s="53" t="s">
        <v>18</v>
      </c>
      <c r="H44" s="13">
        <v>50</v>
      </c>
      <c r="J44" s="1"/>
      <c r="K44" s="67" t="s">
        <v>255</v>
      </c>
      <c r="L44" s="67">
        <v>3</v>
      </c>
      <c r="M44" s="68">
        <v>1</v>
      </c>
      <c r="N44" s="69">
        <v>3</v>
      </c>
      <c r="O44" s="25" t="s">
        <v>255</v>
      </c>
      <c r="P44" s="70">
        <v>2.4183673469387754</v>
      </c>
      <c r="Q44" s="1"/>
      <c r="R44" s="1"/>
      <c r="S44" s="1"/>
      <c r="T44" s="1"/>
      <c r="U44" s="1"/>
    </row>
    <row r="45" spans="1:21" ht="15.75" customHeight="1">
      <c r="A45" s="52">
        <v>37</v>
      </c>
      <c r="B45" s="10">
        <v>718130805037</v>
      </c>
      <c r="C45" s="1" t="s">
        <v>75</v>
      </c>
      <c r="D45" s="11">
        <v>21</v>
      </c>
      <c r="E45" s="53" t="s">
        <v>39</v>
      </c>
      <c r="F45" s="12">
        <v>60</v>
      </c>
      <c r="G45" s="53" t="s">
        <v>18</v>
      </c>
      <c r="H45" s="13">
        <v>50</v>
      </c>
      <c r="J45" s="1"/>
      <c r="K45" s="71" t="s">
        <v>256</v>
      </c>
      <c r="L45" s="71">
        <v>3</v>
      </c>
      <c r="M45" s="72">
        <v>1</v>
      </c>
      <c r="N45" s="73">
        <v>3</v>
      </c>
      <c r="O45" s="74" t="s">
        <v>256</v>
      </c>
      <c r="P45" s="75">
        <f>AVERAGE(P40:P44)</f>
        <v>2.5612244897959187</v>
      </c>
      <c r="Q45" s="1"/>
      <c r="R45" s="1"/>
      <c r="S45" s="1"/>
      <c r="T45" s="1"/>
      <c r="U45" s="1"/>
    </row>
    <row r="46" spans="1:21" ht="15.75" customHeight="1">
      <c r="A46" s="54">
        <v>38</v>
      </c>
      <c r="B46" s="10">
        <v>718130805038</v>
      </c>
      <c r="C46" s="1" t="s">
        <v>76</v>
      </c>
      <c r="D46" s="11">
        <v>20</v>
      </c>
      <c r="E46" s="53" t="s">
        <v>32</v>
      </c>
      <c r="F46" s="12">
        <v>50</v>
      </c>
      <c r="G46" s="53" t="s">
        <v>21</v>
      </c>
      <c r="H46" s="13">
        <v>45</v>
      </c>
      <c r="J46" s="1"/>
      <c r="K46" s="71" t="s">
        <v>257</v>
      </c>
      <c r="L46" s="76">
        <v>0.25</v>
      </c>
      <c r="M46" s="77">
        <v>0.75</v>
      </c>
      <c r="N46" s="78">
        <v>1</v>
      </c>
      <c r="O46" s="79">
        <v>0.2</v>
      </c>
      <c r="P46" s="22">
        <f>P45*0.2</f>
        <v>0.51224489795918371</v>
      </c>
      <c r="Q46" s="1"/>
      <c r="R46" s="1"/>
      <c r="S46" s="1"/>
      <c r="T46" s="80"/>
      <c r="U46" s="1"/>
    </row>
    <row r="47" spans="1:21" ht="15.75" customHeight="1">
      <c r="A47" s="52">
        <v>39</v>
      </c>
      <c r="B47" s="10">
        <v>718130805039</v>
      </c>
      <c r="C47" s="1" t="s">
        <v>77</v>
      </c>
      <c r="D47" s="11">
        <v>19</v>
      </c>
      <c r="E47" s="53" t="s">
        <v>32</v>
      </c>
      <c r="F47" s="12">
        <v>50</v>
      </c>
      <c r="G47" s="53" t="s">
        <v>21</v>
      </c>
      <c r="H47" s="13">
        <v>45</v>
      </c>
      <c r="J47" s="1"/>
      <c r="K47" s="71" t="s">
        <v>258</v>
      </c>
      <c r="L47" s="71">
        <f>L45*0.25</f>
        <v>0.75</v>
      </c>
      <c r="M47" s="72">
        <f>M45*0.75</f>
        <v>0.75</v>
      </c>
      <c r="N47" s="73">
        <v>1</v>
      </c>
      <c r="O47" s="81"/>
      <c r="P47" s="75"/>
      <c r="Q47" s="1"/>
      <c r="R47" s="1"/>
      <c r="S47" s="1"/>
      <c r="T47" s="1"/>
      <c r="U47" s="1"/>
    </row>
    <row r="48" spans="1:21" ht="15.75" customHeight="1">
      <c r="A48" s="54">
        <v>40</v>
      </c>
      <c r="B48" s="10">
        <v>718130805040</v>
      </c>
      <c r="C48" s="1" t="s">
        <v>78</v>
      </c>
      <c r="D48" s="11">
        <v>22</v>
      </c>
      <c r="E48" s="53" t="s">
        <v>17</v>
      </c>
      <c r="F48" s="12">
        <v>70</v>
      </c>
      <c r="G48" s="53" t="s">
        <v>18</v>
      </c>
      <c r="H48" s="13">
        <v>50</v>
      </c>
      <c r="J48" s="1"/>
      <c r="K48" s="82" t="s">
        <v>259</v>
      </c>
      <c r="L48" s="83">
        <f>(L47+M47)/3</f>
        <v>0.5</v>
      </c>
      <c r="M48" s="84"/>
      <c r="N48" s="85">
        <v>1</v>
      </c>
      <c r="O48" s="86" t="s">
        <v>260</v>
      </c>
      <c r="P48" s="87"/>
      <c r="Q48" s="1"/>
      <c r="R48" s="1"/>
      <c r="S48" s="1"/>
      <c r="T48" s="1"/>
      <c r="U48" s="1"/>
    </row>
    <row r="49" spans="1:23" ht="15.75" customHeight="1">
      <c r="A49" s="52">
        <v>41</v>
      </c>
      <c r="B49" s="10">
        <v>718130805041</v>
      </c>
      <c r="C49" s="1" t="s">
        <v>79</v>
      </c>
      <c r="D49" s="11">
        <v>18</v>
      </c>
      <c r="E49" s="53" t="s">
        <v>20</v>
      </c>
      <c r="F49" s="12">
        <v>40</v>
      </c>
      <c r="G49" s="53" t="s">
        <v>17</v>
      </c>
      <c r="H49" s="13">
        <v>35</v>
      </c>
      <c r="J49" s="1"/>
      <c r="K49" s="88" t="s">
        <v>257</v>
      </c>
      <c r="L49" s="79">
        <v>0.8</v>
      </c>
      <c r="M49" s="89">
        <f>L48*0.8</f>
        <v>0.4</v>
      </c>
      <c r="N49" s="79"/>
      <c r="O49" s="79">
        <v>0.2</v>
      </c>
      <c r="P49" s="90">
        <f>T46*0.2</f>
        <v>0</v>
      </c>
      <c r="Q49" s="1"/>
      <c r="R49" s="1"/>
      <c r="S49" s="1"/>
      <c r="T49" s="1"/>
      <c r="U49" s="1"/>
    </row>
    <row r="50" spans="1:23" ht="15.75" customHeight="1">
      <c r="A50" s="54">
        <v>42</v>
      </c>
      <c r="B50" s="10">
        <v>718130805042</v>
      </c>
      <c r="C50" s="1" t="s">
        <v>80</v>
      </c>
      <c r="D50" s="11">
        <v>19</v>
      </c>
      <c r="E50" s="53" t="s">
        <v>20</v>
      </c>
      <c r="F50" s="12">
        <v>40</v>
      </c>
      <c r="G50" s="53" t="s">
        <v>21</v>
      </c>
      <c r="H50" s="13">
        <v>45</v>
      </c>
      <c r="J50" s="1"/>
      <c r="K50" s="91" t="s">
        <v>258</v>
      </c>
      <c r="L50" s="91"/>
      <c r="M50" s="92"/>
      <c r="N50" s="91">
        <f>(L48+N48)/2</f>
        <v>0.75</v>
      </c>
      <c r="O50" s="135"/>
      <c r="P50" s="136"/>
      <c r="Q50" s="137">
        <f>T45*0.2</f>
        <v>0</v>
      </c>
      <c r="R50" s="138"/>
      <c r="S50" s="1"/>
      <c r="T50" s="1"/>
      <c r="U50" s="1"/>
    </row>
    <row r="51" spans="1:23" ht="15.75" customHeight="1">
      <c r="A51" s="52">
        <v>43</v>
      </c>
      <c r="B51" s="10">
        <v>718130805043</v>
      </c>
      <c r="C51" s="1" t="s">
        <v>81</v>
      </c>
      <c r="D51" s="11">
        <v>24</v>
      </c>
      <c r="E51" s="53" t="s">
        <v>21</v>
      </c>
      <c r="F51" s="12">
        <v>90</v>
      </c>
      <c r="G51" s="53" t="s">
        <v>18</v>
      </c>
      <c r="H51" s="13">
        <v>50</v>
      </c>
      <c r="J51" s="1"/>
      <c r="K51" s="140" t="s">
        <v>261</v>
      </c>
      <c r="L51" s="141"/>
      <c r="M51" s="136"/>
      <c r="N51" s="93"/>
      <c r="O51" s="142">
        <v>0.76659999999999995</v>
      </c>
      <c r="P51" s="141"/>
      <c r="Q51" s="141"/>
      <c r="R51" s="143"/>
      <c r="S51" s="1"/>
      <c r="T51" s="1"/>
      <c r="U51" s="1"/>
    </row>
    <row r="52" spans="1:23" ht="15.75" customHeight="1">
      <c r="A52" s="54">
        <v>44</v>
      </c>
      <c r="B52" s="10">
        <v>718130805044</v>
      </c>
      <c r="C52" s="1" t="s">
        <v>82</v>
      </c>
      <c r="D52" s="11">
        <v>15</v>
      </c>
      <c r="E52" s="17" t="s">
        <v>26</v>
      </c>
      <c r="F52" s="12">
        <v>0</v>
      </c>
      <c r="G52" s="53" t="s">
        <v>21</v>
      </c>
      <c r="H52" s="13">
        <v>45</v>
      </c>
    </row>
    <row r="53" spans="1:23" ht="15.75" customHeight="1">
      <c r="A53" s="52">
        <v>45</v>
      </c>
      <c r="B53" s="10">
        <v>718130805045</v>
      </c>
      <c r="C53" s="1" t="s">
        <v>83</v>
      </c>
      <c r="D53" s="11">
        <v>16</v>
      </c>
      <c r="E53" s="53" t="s">
        <v>20</v>
      </c>
      <c r="F53" s="12">
        <v>40</v>
      </c>
      <c r="G53" s="53" t="s">
        <v>21</v>
      </c>
      <c r="H53" s="13">
        <v>45</v>
      </c>
    </row>
    <row r="54" spans="1:23" ht="15.75" customHeight="1">
      <c r="A54" s="54">
        <v>46</v>
      </c>
      <c r="B54" s="10">
        <v>718130805046</v>
      </c>
      <c r="C54" s="1" t="s">
        <v>84</v>
      </c>
      <c r="D54" s="11">
        <v>20</v>
      </c>
      <c r="E54" s="53" t="s">
        <v>39</v>
      </c>
      <c r="F54" s="12">
        <v>60</v>
      </c>
      <c r="G54" s="18" t="s">
        <v>26</v>
      </c>
      <c r="H54" s="13">
        <v>0</v>
      </c>
      <c r="K54" s="113" t="s">
        <v>262</v>
      </c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</row>
    <row r="55" spans="1:23" ht="15.75" customHeight="1">
      <c r="A55" s="52">
        <v>47</v>
      </c>
      <c r="B55" s="10">
        <v>718130805047</v>
      </c>
      <c r="C55" s="1" t="s">
        <v>85</v>
      </c>
      <c r="D55" s="11">
        <v>19</v>
      </c>
      <c r="E55" s="53" t="s">
        <v>32</v>
      </c>
      <c r="F55" s="12">
        <v>50</v>
      </c>
      <c r="G55" s="53" t="s">
        <v>21</v>
      </c>
      <c r="H55" s="13">
        <v>45</v>
      </c>
      <c r="K55" s="127"/>
      <c r="L55" s="114"/>
      <c r="M55" s="114"/>
      <c r="N55" s="114"/>
      <c r="O55" s="114"/>
      <c r="P55" s="114"/>
      <c r="Q55" s="114"/>
      <c r="R55" s="127"/>
      <c r="S55" s="114"/>
      <c r="T55" s="114"/>
      <c r="U55" s="1"/>
      <c r="V55" s="1"/>
      <c r="W55" s="1"/>
    </row>
    <row r="56" spans="1:23" ht="15.75" customHeight="1">
      <c r="A56" s="54">
        <v>48</v>
      </c>
      <c r="B56" s="10">
        <v>718130805048</v>
      </c>
      <c r="C56" s="1" t="s">
        <v>86</v>
      </c>
      <c r="D56" s="11">
        <v>20</v>
      </c>
      <c r="E56" s="53" t="s">
        <v>32</v>
      </c>
      <c r="F56" s="12">
        <v>50</v>
      </c>
      <c r="G56" s="53" t="s">
        <v>21</v>
      </c>
      <c r="H56" s="13">
        <v>45</v>
      </c>
      <c r="K56" s="127"/>
      <c r="L56" s="114"/>
      <c r="M56" s="1"/>
      <c r="N56" s="1"/>
      <c r="O56" s="1"/>
      <c r="P56" s="1"/>
      <c r="Q56" s="1"/>
      <c r="R56" s="127"/>
      <c r="S56" s="114"/>
      <c r="T56" s="114"/>
      <c r="U56" s="114"/>
      <c r="V56" s="1"/>
      <c r="W56" s="1"/>
    </row>
    <row r="57" spans="1:23" ht="15.75" customHeight="1">
      <c r="A57" s="52">
        <v>49</v>
      </c>
      <c r="B57" s="10">
        <v>718130805049</v>
      </c>
      <c r="C57" s="1" t="s">
        <v>87</v>
      </c>
      <c r="D57" s="11">
        <v>21</v>
      </c>
      <c r="E57" s="53" t="s">
        <v>39</v>
      </c>
      <c r="F57" s="12">
        <v>60</v>
      </c>
      <c r="G57" s="53" t="s">
        <v>21</v>
      </c>
      <c r="H57" s="13">
        <v>45</v>
      </c>
      <c r="K57" s="1"/>
      <c r="L57" s="1"/>
      <c r="M57" s="1"/>
      <c r="N57" s="1"/>
      <c r="O57" s="1"/>
      <c r="P57" s="1"/>
      <c r="Q57" s="1"/>
      <c r="R57" s="127"/>
      <c r="S57" s="114"/>
      <c r="T57" s="114"/>
      <c r="U57" s="114"/>
      <c r="V57" s="1"/>
      <c r="W57" s="1"/>
    </row>
    <row r="58" spans="1:23" ht="15.75" customHeight="1">
      <c r="A58" s="54">
        <v>50</v>
      </c>
      <c r="B58" s="10">
        <v>718130805050</v>
      </c>
      <c r="C58" s="1" t="s">
        <v>88</v>
      </c>
      <c r="D58" s="11">
        <v>18</v>
      </c>
      <c r="E58" s="53" t="s">
        <v>20</v>
      </c>
      <c r="F58" s="12">
        <v>40</v>
      </c>
      <c r="G58" s="53" t="s">
        <v>21</v>
      </c>
      <c r="H58" s="13">
        <v>45</v>
      </c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ht="15.75" customHeight="1">
      <c r="A59" s="52">
        <v>51</v>
      </c>
      <c r="B59" s="10">
        <v>718130805051</v>
      </c>
      <c r="C59" s="1" t="s">
        <v>89</v>
      </c>
      <c r="D59" s="11">
        <v>22</v>
      </c>
      <c r="E59" s="53" t="s">
        <v>17</v>
      </c>
      <c r="F59" s="12">
        <v>70</v>
      </c>
      <c r="G59" s="53" t="s">
        <v>21</v>
      </c>
      <c r="H59" s="13">
        <v>45</v>
      </c>
      <c r="K59" s="95"/>
      <c r="L59" s="96" t="s">
        <v>263</v>
      </c>
      <c r="M59" s="96" t="s">
        <v>264</v>
      </c>
      <c r="N59" s="96" t="s">
        <v>265</v>
      </c>
      <c r="O59" s="96" t="s">
        <v>266</v>
      </c>
      <c r="P59" s="96" t="s">
        <v>267</v>
      </c>
      <c r="Q59" s="96" t="s">
        <v>268</v>
      </c>
      <c r="R59" s="96" t="s">
        <v>269</v>
      </c>
      <c r="S59" s="96" t="s">
        <v>270</v>
      </c>
      <c r="T59" s="96" t="s">
        <v>271</v>
      </c>
      <c r="U59" s="96" t="s">
        <v>272</v>
      </c>
      <c r="V59" s="96" t="s">
        <v>273</v>
      </c>
      <c r="W59" s="97" t="s">
        <v>274</v>
      </c>
    </row>
    <row r="60" spans="1:23" ht="15.75" customHeight="1">
      <c r="A60" s="54">
        <v>52</v>
      </c>
      <c r="B60" s="10">
        <v>718130805052</v>
      </c>
      <c r="C60" s="1" t="s">
        <v>90</v>
      </c>
      <c r="D60" s="11">
        <v>15</v>
      </c>
      <c r="E60" s="17" t="s">
        <v>26</v>
      </c>
      <c r="F60" s="12">
        <v>0</v>
      </c>
      <c r="G60" s="53" t="s">
        <v>21</v>
      </c>
      <c r="H60" s="13">
        <v>45</v>
      </c>
      <c r="K60" s="98" t="s">
        <v>251</v>
      </c>
      <c r="L60" s="99">
        <v>3</v>
      </c>
      <c r="M60" s="99">
        <v>3</v>
      </c>
      <c r="N60" s="100">
        <v>2</v>
      </c>
      <c r="O60" s="100">
        <v>2</v>
      </c>
      <c r="P60" s="99"/>
      <c r="Q60" s="99" t="s">
        <v>275</v>
      </c>
      <c r="R60" s="99" t="s">
        <v>275</v>
      </c>
      <c r="S60" s="99" t="s">
        <v>275</v>
      </c>
      <c r="T60" s="99" t="s">
        <v>275</v>
      </c>
      <c r="U60" s="99" t="s">
        <v>275</v>
      </c>
      <c r="V60" s="99" t="s">
        <v>275</v>
      </c>
      <c r="W60" s="101" t="s">
        <v>275</v>
      </c>
    </row>
    <row r="61" spans="1:23" ht="15.75" customHeight="1">
      <c r="A61" s="52">
        <v>53</v>
      </c>
      <c r="B61" s="10">
        <v>718130805053</v>
      </c>
      <c r="C61" s="1" t="s">
        <v>91</v>
      </c>
      <c r="D61" s="11">
        <v>24</v>
      </c>
      <c r="E61" s="53" t="s">
        <v>21</v>
      </c>
      <c r="F61" s="12">
        <v>90</v>
      </c>
      <c r="G61" s="53" t="s">
        <v>18</v>
      </c>
      <c r="H61" s="13">
        <v>50</v>
      </c>
      <c r="K61" s="98" t="s">
        <v>252</v>
      </c>
      <c r="L61" s="100">
        <v>3</v>
      </c>
      <c r="M61" s="99">
        <v>2</v>
      </c>
      <c r="N61" s="100">
        <v>3</v>
      </c>
      <c r="O61" s="100">
        <v>2</v>
      </c>
      <c r="P61" s="99"/>
      <c r="Q61" s="99" t="s">
        <v>275</v>
      </c>
      <c r="R61" s="99" t="s">
        <v>275</v>
      </c>
      <c r="S61" s="99" t="s">
        <v>275</v>
      </c>
      <c r="T61" s="99" t="s">
        <v>275</v>
      </c>
      <c r="U61" s="99" t="s">
        <v>275</v>
      </c>
      <c r="V61" s="99" t="s">
        <v>275</v>
      </c>
      <c r="W61" s="101" t="s">
        <v>275</v>
      </c>
    </row>
    <row r="62" spans="1:23" ht="15.75" customHeight="1">
      <c r="A62" s="54">
        <v>54</v>
      </c>
      <c r="B62" s="10">
        <v>718130805054</v>
      </c>
      <c r="C62" s="1" t="s">
        <v>92</v>
      </c>
      <c r="D62" s="11">
        <v>25</v>
      </c>
      <c r="E62" s="53" t="s">
        <v>21</v>
      </c>
      <c r="F62" s="12">
        <v>90</v>
      </c>
      <c r="G62" s="53" t="s">
        <v>18</v>
      </c>
      <c r="H62" s="13">
        <v>50</v>
      </c>
      <c r="K62" s="98" t="s">
        <v>253</v>
      </c>
      <c r="L62" s="99">
        <v>3</v>
      </c>
      <c r="M62" s="99">
        <v>2</v>
      </c>
      <c r="N62" s="100">
        <v>3</v>
      </c>
      <c r="O62" s="100">
        <v>3</v>
      </c>
      <c r="P62" s="99"/>
      <c r="Q62" s="99" t="s">
        <v>275</v>
      </c>
      <c r="R62" s="99" t="s">
        <v>275</v>
      </c>
      <c r="S62" s="99" t="s">
        <v>275</v>
      </c>
      <c r="T62" s="99" t="s">
        <v>275</v>
      </c>
      <c r="U62" s="99" t="s">
        <v>275</v>
      </c>
      <c r="V62" s="99" t="s">
        <v>275</v>
      </c>
      <c r="W62" s="101" t="s">
        <v>275</v>
      </c>
    </row>
    <row r="63" spans="1:23" ht="15.75" customHeight="1">
      <c r="A63" s="52">
        <v>55</v>
      </c>
      <c r="B63" s="10">
        <v>718130805055</v>
      </c>
      <c r="C63" s="1" t="s">
        <v>93</v>
      </c>
      <c r="D63" s="11">
        <v>23</v>
      </c>
      <c r="E63" s="53" t="s">
        <v>29</v>
      </c>
      <c r="F63" s="12">
        <v>80</v>
      </c>
      <c r="G63" s="53" t="s">
        <v>18</v>
      </c>
      <c r="H63" s="13">
        <v>50</v>
      </c>
      <c r="K63" s="98" t="s">
        <v>254</v>
      </c>
      <c r="L63" s="100">
        <v>3</v>
      </c>
      <c r="M63" s="99">
        <v>3</v>
      </c>
      <c r="N63" s="99">
        <v>2</v>
      </c>
      <c r="O63" s="100">
        <v>3</v>
      </c>
      <c r="P63" s="99"/>
      <c r="Q63" s="99" t="s">
        <v>275</v>
      </c>
      <c r="R63" s="99" t="s">
        <v>275</v>
      </c>
      <c r="S63" s="99" t="s">
        <v>275</v>
      </c>
      <c r="T63" s="99" t="s">
        <v>275</v>
      </c>
      <c r="U63" s="99" t="s">
        <v>275</v>
      </c>
      <c r="V63" s="99" t="s">
        <v>275</v>
      </c>
      <c r="W63" s="101" t="s">
        <v>275</v>
      </c>
    </row>
    <row r="64" spans="1:23" ht="15.75" customHeight="1">
      <c r="A64" s="54">
        <v>56</v>
      </c>
      <c r="B64" s="10">
        <v>718130805056</v>
      </c>
      <c r="C64" s="1" t="s">
        <v>94</v>
      </c>
      <c r="D64" s="11">
        <v>20</v>
      </c>
      <c r="E64" s="53" t="s">
        <v>32</v>
      </c>
      <c r="F64" s="12">
        <v>50</v>
      </c>
      <c r="G64" s="53" t="s">
        <v>21</v>
      </c>
      <c r="H64" s="13">
        <v>45</v>
      </c>
      <c r="K64" s="98" t="s">
        <v>255</v>
      </c>
      <c r="L64" s="99">
        <v>3</v>
      </c>
      <c r="M64" s="99">
        <v>3</v>
      </c>
      <c r="N64" s="100">
        <v>3</v>
      </c>
      <c r="O64" s="100">
        <v>2</v>
      </c>
      <c r="P64" s="99"/>
      <c r="Q64" s="99" t="s">
        <v>275</v>
      </c>
      <c r="R64" s="99" t="s">
        <v>275</v>
      </c>
      <c r="S64" s="99" t="s">
        <v>275</v>
      </c>
      <c r="T64" s="99" t="s">
        <v>275</v>
      </c>
      <c r="U64" s="99" t="s">
        <v>275</v>
      </c>
      <c r="V64" s="99" t="s">
        <v>275</v>
      </c>
      <c r="W64" s="101" t="s">
        <v>275</v>
      </c>
    </row>
    <row r="65" spans="1:23" ht="15.75" customHeight="1">
      <c r="A65" s="52">
        <v>57</v>
      </c>
      <c r="B65" s="10">
        <v>718130805057</v>
      </c>
      <c r="C65" s="1" t="s">
        <v>95</v>
      </c>
      <c r="D65" s="11">
        <v>19</v>
      </c>
      <c r="E65" s="53" t="s">
        <v>32</v>
      </c>
      <c r="F65" s="12">
        <v>50</v>
      </c>
      <c r="G65" s="53" t="s">
        <v>21</v>
      </c>
      <c r="H65" s="13">
        <v>45</v>
      </c>
      <c r="K65" s="102" t="s">
        <v>256</v>
      </c>
      <c r="L65" s="103">
        <f t="shared" ref="L65:O65" si="0">AVERAGE(L60:L64)</f>
        <v>3</v>
      </c>
      <c r="M65" s="103">
        <f t="shared" si="0"/>
        <v>2.6</v>
      </c>
      <c r="N65" s="103">
        <f t="shared" si="0"/>
        <v>2.6</v>
      </c>
      <c r="O65" s="103">
        <f t="shared" si="0"/>
        <v>2.4</v>
      </c>
      <c r="P65" s="104"/>
      <c r="Q65" s="104"/>
      <c r="R65" s="104"/>
      <c r="S65" s="104"/>
      <c r="T65" s="104"/>
      <c r="U65" s="104"/>
      <c r="V65" s="104"/>
      <c r="W65" s="105"/>
    </row>
    <row r="66" spans="1:23" ht="15.75" customHeight="1">
      <c r="A66" s="54">
        <v>58</v>
      </c>
      <c r="B66" s="10">
        <v>718130805058</v>
      </c>
      <c r="C66" s="1" t="s">
        <v>96</v>
      </c>
      <c r="D66" s="11">
        <v>18</v>
      </c>
      <c r="E66" s="53" t="s">
        <v>20</v>
      </c>
      <c r="F66" s="12">
        <v>40</v>
      </c>
      <c r="G66" s="18" t="s">
        <v>26</v>
      </c>
      <c r="H66" s="13">
        <v>0</v>
      </c>
      <c r="K66" s="102" t="s">
        <v>256</v>
      </c>
      <c r="L66" s="106">
        <f>(L65+M65+N65+O65)/4</f>
        <v>2.65</v>
      </c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105"/>
    </row>
    <row r="67" spans="1:23" ht="15.75" customHeight="1">
      <c r="A67" s="52">
        <v>59</v>
      </c>
      <c r="B67" s="10">
        <v>718130805059</v>
      </c>
      <c r="C67" s="1" t="s">
        <v>97</v>
      </c>
      <c r="D67" s="11">
        <v>15</v>
      </c>
      <c r="E67" s="53" t="s">
        <v>26</v>
      </c>
      <c r="F67" s="12">
        <v>0</v>
      </c>
      <c r="G67" s="53" t="s">
        <v>21</v>
      </c>
      <c r="H67" s="13">
        <v>45</v>
      </c>
      <c r="K67" s="4" t="s">
        <v>276</v>
      </c>
      <c r="L67" s="62">
        <v>2.65</v>
      </c>
    </row>
    <row r="68" spans="1:23" ht="15.75" customHeight="1">
      <c r="A68" s="54">
        <v>60</v>
      </c>
      <c r="B68" s="10">
        <v>718130805060</v>
      </c>
      <c r="C68" s="1" t="s">
        <v>98</v>
      </c>
      <c r="D68" s="11">
        <v>18</v>
      </c>
      <c r="E68" s="53" t="s">
        <v>20</v>
      </c>
      <c r="F68" s="12">
        <v>40</v>
      </c>
      <c r="G68" s="53" t="s">
        <v>32</v>
      </c>
      <c r="H68" s="13">
        <v>25</v>
      </c>
      <c r="K68" s="107" t="s">
        <v>277</v>
      </c>
    </row>
    <row r="69" spans="1:23" ht="15.75" customHeight="1">
      <c r="A69" s="52">
        <v>61</v>
      </c>
      <c r="B69" s="10">
        <v>718130805061</v>
      </c>
      <c r="C69" s="1" t="s">
        <v>99</v>
      </c>
      <c r="D69" s="11">
        <v>23</v>
      </c>
      <c r="E69" s="53" t="s">
        <v>29</v>
      </c>
      <c r="F69" s="12">
        <v>80</v>
      </c>
      <c r="G69" s="53" t="s">
        <v>21</v>
      </c>
      <c r="H69" s="13">
        <v>45</v>
      </c>
      <c r="L69" s="139" t="s">
        <v>278</v>
      </c>
      <c r="M69" s="114"/>
      <c r="N69" s="114"/>
      <c r="O69" s="114"/>
      <c r="P69" s="114"/>
      <c r="Q69" s="114"/>
      <c r="R69" s="114"/>
      <c r="S69" s="114"/>
      <c r="T69" s="114"/>
      <c r="U69" s="114"/>
      <c r="V69" s="1"/>
      <c r="W69" s="1"/>
    </row>
    <row r="70" spans="1:23" ht="15.75" customHeight="1">
      <c r="A70" s="52">
        <v>62</v>
      </c>
      <c r="B70" s="10">
        <v>718130805062</v>
      </c>
      <c r="C70" s="1" t="s">
        <v>100</v>
      </c>
      <c r="D70" s="11">
        <v>19</v>
      </c>
      <c r="E70" s="53" t="s">
        <v>20</v>
      </c>
      <c r="F70" s="12">
        <v>40</v>
      </c>
      <c r="G70" s="53" t="s">
        <v>32</v>
      </c>
      <c r="H70" s="13">
        <v>25</v>
      </c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"/>
      <c r="W70" s="1"/>
    </row>
    <row r="71" spans="1:23" ht="15.75" customHeight="1">
      <c r="A71" s="54">
        <v>63</v>
      </c>
      <c r="B71" s="10">
        <v>718130805063</v>
      </c>
      <c r="C71" s="1" t="s">
        <v>101</v>
      </c>
      <c r="D71" s="11">
        <v>18</v>
      </c>
      <c r="E71" s="53" t="s">
        <v>20</v>
      </c>
      <c r="F71" s="12">
        <v>40</v>
      </c>
      <c r="G71" s="53" t="s">
        <v>39</v>
      </c>
      <c r="H71" s="13">
        <v>30</v>
      </c>
      <c r="K71" s="1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"/>
      <c r="W71" s="1"/>
    </row>
    <row r="72" spans="1:23" ht="15.75" customHeight="1">
      <c r="A72" s="52">
        <v>64</v>
      </c>
      <c r="B72" s="10">
        <v>718130805064</v>
      </c>
      <c r="C72" s="1" t="s">
        <v>102</v>
      </c>
      <c r="D72" s="11">
        <v>17</v>
      </c>
      <c r="E72" s="53" t="s">
        <v>20</v>
      </c>
      <c r="F72" s="12">
        <v>40</v>
      </c>
      <c r="G72" s="53" t="s">
        <v>21</v>
      </c>
      <c r="H72" s="13">
        <v>45</v>
      </c>
      <c r="K72" s="1"/>
      <c r="V72" s="1"/>
      <c r="W72" s="1"/>
    </row>
    <row r="73" spans="1:23" ht="15.75" customHeight="1">
      <c r="A73" s="54">
        <v>65</v>
      </c>
      <c r="B73" s="10">
        <v>718130805065</v>
      </c>
      <c r="C73" s="1" t="s">
        <v>103</v>
      </c>
      <c r="D73" s="11">
        <v>23</v>
      </c>
      <c r="E73" s="53" t="s">
        <v>17</v>
      </c>
      <c r="F73" s="12">
        <v>70</v>
      </c>
      <c r="G73" s="53" t="s">
        <v>21</v>
      </c>
      <c r="H73" s="13">
        <v>45</v>
      </c>
      <c r="K73" s="1"/>
      <c r="V73" s="1"/>
      <c r="W73" s="1"/>
    </row>
    <row r="74" spans="1:23" ht="15.75" customHeight="1">
      <c r="A74" s="52">
        <v>66</v>
      </c>
      <c r="B74" s="10">
        <v>718130805066</v>
      </c>
      <c r="C74" s="1" t="s">
        <v>104</v>
      </c>
      <c r="D74" s="11">
        <v>24</v>
      </c>
      <c r="E74" s="53" t="s">
        <v>21</v>
      </c>
      <c r="F74" s="12">
        <v>90</v>
      </c>
      <c r="G74" s="53" t="s">
        <v>18</v>
      </c>
      <c r="H74" s="13">
        <v>50</v>
      </c>
      <c r="K74" s="21" t="s">
        <v>263</v>
      </c>
      <c r="L74" s="62" t="s">
        <v>279</v>
      </c>
      <c r="V74" s="1"/>
      <c r="W74" s="1"/>
    </row>
    <row r="75" spans="1:23" ht="15.75" customHeight="1">
      <c r="A75" s="54">
        <v>67</v>
      </c>
      <c r="B75" s="10">
        <v>718130805067</v>
      </c>
      <c r="C75" s="1" t="s">
        <v>105</v>
      </c>
      <c r="D75" s="11">
        <v>19</v>
      </c>
      <c r="E75" s="53" t="s">
        <v>20</v>
      </c>
      <c r="F75" s="12">
        <v>40</v>
      </c>
      <c r="G75" s="53" t="s">
        <v>21</v>
      </c>
      <c r="H75" s="13">
        <v>45</v>
      </c>
      <c r="K75" s="21" t="s">
        <v>264</v>
      </c>
      <c r="L75" s="21" t="s">
        <v>280</v>
      </c>
      <c r="M75" s="1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52">
        <v>68</v>
      </c>
      <c r="B76" s="10">
        <v>718130805068</v>
      </c>
      <c r="C76" s="1" t="s">
        <v>106</v>
      </c>
      <c r="D76" s="11">
        <v>21</v>
      </c>
      <c r="E76" s="53" t="s">
        <v>17</v>
      </c>
      <c r="F76" s="12">
        <v>70</v>
      </c>
      <c r="G76" s="53" t="s">
        <v>17</v>
      </c>
      <c r="H76" s="13">
        <v>35</v>
      </c>
      <c r="K76" s="21" t="s">
        <v>265</v>
      </c>
      <c r="L76" s="62" t="s">
        <v>281</v>
      </c>
    </row>
    <row r="77" spans="1:23" ht="15.75" customHeight="1">
      <c r="A77" s="54">
        <v>69</v>
      </c>
      <c r="B77" s="10">
        <v>718130805069</v>
      </c>
      <c r="C77" s="1" t="s">
        <v>107</v>
      </c>
      <c r="D77" s="11">
        <v>22</v>
      </c>
      <c r="E77" s="53" t="s">
        <v>17</v>
      </c>
      <c r="F77" s="12">
        <v>70</v>
      </c>
      <c r="G77" s="53" t="s">
        <v>18</v>
      </c>
      <c r="H77" s="13">
        <v>50</v>
      </c>
      <c r="K77" s="21" t="s">
        <v>266</v>
      </c>
      <c r="L77" s="62" t="s">
        <v>282</v>
      </c>
    </row>
    <row r="78" spans="1:23" ht="15.75" customHeight="1">
      <c r="A78" s="52">
        <v>70</v>
      </c>
      <c r="B78" s="10">
        <v>718130805070</v>
      </c>
      <c r="C78" s="1" t="s">
        <v>108</v>
      </c>
      <c r="D78" s="11">
        <v>20</v>
      </c>
      <c r="E78" s="53" t="s">
        <v>32</v>
      </c>
      <c r="F78" s="12">
        <v>50</v>
      </c>
      <c r="G78" s="53" t="s">
        <v>29</v>
      </c>
      <c r="H78" s="13">
        <v>40</v>
      </c>
      <c r="K78" s="21" t="s">
        <v>267</v>
      </c>
      <c r="L78" s="62" t="s">
        <v>283</v>
      </c>
    </row>
    <row r="79" spans="1:23" ht="15.75" customHeight="1">
      <c r="A79" s="54">
        <v>71</v>
      </c>
      <c r="B79" s="10">
        <v>718130805071</v>
      </c>
      <c r="C79" s="1" t="s">
        <v>109</v>
      </c>
      <c r="D79" s="11">
        <v>22</v>
      </c>
      <c r="E79" s="53" t="s">
        <v>17</v>
      </c>
      <c r="F79" s="12">
        <v>70</v>
      </c>
      <c r="G79" s="53" t="s">
        <v>29</v>
      </c>
      <c r="H79" s="13">
        <v>40</v>
      </c>
      <c r="K79" s="21" t="s">
        <v>268</v>
      </c>
      <c r="L79" s="62" t="s">
        <v>284</v>
      </c>
    </row>
    <row r="80" spans="1:23" ht="15.75" customHeight="1">
      <c r="A80" s="52">
        <v>72</v>
      </c>
      <c r="B80" s="10">
        <v>718130805072</v>
      </c>
      <c r="C80" s="1" t="s">
        <v>110</v>
      </c>
      <c r="D80" s="11">
        <v>22</v>
      </c>
      <c r="E80" s="53" t="s">
        <v>17</v>
      </c>
      <c r="F80" s="12">
        <v>70</v>
      </c>
      <c r="G80" s="53" t="s">
        <v>18</v>
      </c>
      <c r="H80" s="13">
        <v>50</v>
      </c>
      <c r="K80" s="21" t="s">
        <v>269</v>
      </c>
      <c r="L80" s="62" t="s">
        <v>285</v>
      </c>
    </row>
    <row r="81" spans="1:11" ht="15.75" customHeight="1">
      <c r="A81" s="54">
        <v>73</v>
      </c>
      <c r="B81" s="10">
        <v>718130805073</v>
      </c>
      <c r="C81" s="1" t="s">
        <v>111</v>
      </c>
      <c r="D81" s="11">
        <v>23</v>
      </c>
      <c r="E81" s="53" t="s">
        <v>29</v>
      </c>
      <c r="F81" s="12">
        <v>80</v>
      </c>
      <c r="G81" s="53" t="s">
        <v>29</v>
      </c>
      <c r="H81" s="13">
        <v>40</v>
      </c>
      <c r="K81" s="21" t="s">
        <v>270</v>
      </c>
    </row>
    <row r="82" spans="1:11" ht="15.75" customHeight="1">
      <c r="A82" s="52">
        <v>74</v>
      </c>
      <c r="B82" s="10">
        <v>718130805074</v>
      </c>
      <c r="C82" s="1" t="s">
        <v>112</v>
      </c>
      <c r="D82" s="11">
        <v>22</v>
      </c>
      <c r="E82" s="53" t="s">
        <v>17</v>
      </c>
      <c r="F82" s="12">
        <v>70</v>
      </c>
      <c r="G82" s="53" t="s">
        <v>21</v>
      </c>
      <c r="H82" s="13">
        <v>45</v>
      </c>
    </row>
    <row r="83" spans="1:11" ht="15.75" customHeight="1">
      <c r="A83" s="54">
        <v>75</v>
      </c>
      <c r="B83" s="10">
        <v>718130805075</v>
      </c>
      <c r="C83" s="1" t="s">
        <v>113</v>
      </c>
      <c r="D83" s="11">
        <v>23</v>
      </c>
      <c r="E83" s="53" t="s">
        <v>17</v>
      </c>
      <c r="F83" s="12">
        <v>70</v>
      </c>
      <c r="G83" s="53" t="s">
        <v>32</v>
      </c>
      <c r="H83" s="13">
        <v>25</v>
      </c>
    </row>
    <row r="84" spans="1:11" ht="15.75" customHeight="1">
      <c r="A84" s="52">
        <v>76</v>
      </c>
      <c r="B84" s="10">
        <v>718130805076</v>
      </c>
      <c r="C84" s="1" t="s">
        <v>114</v>
      </c>
      <c r="D84" s="11">
        <v>18</v>
      </c>
      <c r="E84" s="53" t="s">
        <v>20</v>
      </c>
      <c r="F84" s="12">
        <v>40</v>
      </c>
      <c r="G84" s="53" t="s">
        <v>21</v>
      </c>
      <c r="H84" s="13">
        <v>45</v>
      </c>
    </row>
    <row r="85" spans="1:11" ht="15.75" customHeight="1">
      <c r="A85" s="54">
        <v>77</v>
      </c>
      <c r="B85" s="10">
        <v>718130805077</v>
      </c>
      <c r="C85" s="1" t="s">
        <v>115</v>
      </c>
      <c r="D85" s="11">
        <v>23</v>
      </c>
      <c r="E85" s="53" t="s">
        <v>17</v>
      </c>
      <c r="F85" s="12">
        <v>70</v>
      </c>
      <c r="G85" s="53" t="s">
        <v>18</v>
      </c>
      <c r="H85" s="13">
        <v>50</v>
      </c>
    </row>
    <row r="86" spans="1:11" ht="15.75" customHeight="1">
      <c r="A86" s="52">
        <v>78</v>
      </c>
      <c r="B86" s="10">
        <v>718130805078</v>
      </c>
      <c r="C86" s="1" t="s">
        <v>116</v>
      </c>
      <c r="D86" s="11">
        <v>22</v>
      </c>
      <c r="E86" s="53" t="s">
        <v>39</v>
      </c>
      <c r="F86" s="12">
        <v>60</v>
      </c>
      <c r="G86" s="53" t="s">
        <v>21</v>
      </c>
      <c r="H86" s="13">
        <v>45</v>
      </c>
    </row>
    <row r="87" spans="1:11" ht="15.75" customHeight="1">
      <c r="A87" s="54">
        <v>79</v>
      </c>
      <c r="B87" s="10">
        <v>718130805079</v>
      </c>
      <c r="C87" s="1" t="s">
        <v>117</v>
      </c>
      <c r="D87" s="11">
        <v>16</v>
      </c>
      <c r="E87" s="17" t="s">
        <v>26</v>
      </c>
      <c r="F87" s="12">
        <v>0</v>
      </c>
      <c r="G87" s="53" t="s">
        <v>21</v>
      </c>
      <c r="H87" s="13">
        <v>45</v>
      </c>
    </row>
    <row r="88" spans="1:11" ht="15.75" customHeight="1">
      <c r="A88" s="52">
        <v>80</v>
      </c>
      <c r="B88" s="10">
        <v>718130805080</v>
      </c>
      <c r="C88" s="1" t="s">
        <v>118</v>
      </c>
      <c r="D88" s="11">
        <v>22</v>
      </c>
      <c r="E88" s="53" t="s">
        <v>17</v>
      </c>
      <c r="F88" s="12">
        <v>70</v>
      </c>
      <c r="G88" s="18" t="s">
        <v>26</v>
      </c>
      <c r="H88" s="13">
        <v>0</v>
      </c>
    </row>
    <row r="89" spans="1:11" ht="15.75" customHeight="1">
      <c r="A89" s="54">
        <v>81</v>
      </c>
      <c r="B89" s="10">
        <v>718130805081</v>
      </c>
      <c r="C89" s="1" t="s">
        <v>119</v>
      </c>
      <c r="D89" s="11">
        <v>23</v>
      </c>
      <c r="E89" s="53" t="s">
        <v>17</v>
      </c>
      <c r="F89" s="12">
        <v>70</v>
      </c>
      <c r="G89" s="53" t="s">
        <v>21</v>
      </c>
      <c r="H89" s="13">
        <v>45</v>
      </c>
    </row>
    <row r="90" spans="1:11" ht="15.75" customHeight="1">
      <c r="A90" s="52">
        <v>82</v>
      </c>
      <c r="B90" s="10">
        <v>718130805082</v>
      </c>
      <c r="C90" s="1" t="s">
        <v>120</v>
      </c>
      <c r="D90" s="11">
        <v>23</v>
      </c>
      <c r="E90" s="53" t="s">
        <v>29</v>
      </c>
      <c r="F90" s="12">
        <v>80</v>
      </c>
      <c r="G90" s="53" t="s">
        <v>21</v>
      </c>
      <c r="H90" s="13">
        <v>45</v>
      </c>
    </row>
    <row r="91" spans="1:11" ht="15.75" customHeight="1">
      <c r="A91" s="52">
        <v>83</v>
      </c>
      <c r="B91" s="10">
        <v>718130805083</v>
      </c>
      <c r="C91" s="1" t="s">
        <v>121</v>
      </c>
      <c r="D91" s="11">
        <v>20</v>
      </c>
      <c r="E91" s="53" t="s">
        <v>39</v>
      </c>
      <c r="F91" s="12">
        <v>60</v>
      </c>
      <c r="G91" s="53" t="s">
        <v>21</v>
      </c>
      <c r="H91" s="13">
        <v>45</v>
      </c>
    </row>
    <row r="92" spans="1:11" ht="15.75" customHeight="1">
      <c r="A92" s="54">
        <v>84</v>
      </c>
      <c r="B92" s="10">
        <v>718130805084</v>
      </c>
      <c r="C92" s="1" t="s">
        <v>122</v>
      </c>
      <c r="D92" s="11">
        <v>19</v>
      </c>
      <c r="E92" s="53" t="s">
        <v>32</v>
      </c>
      <c r="F92" s="12">
        <v>50</v>
      </c>
      <c r="G92" s="53" t="s">
        <v>21</v>
      </c>
      <c r="H92" s="13">
        <v>45</v>
      </c>
    </row>
    <row r="93" spans="1:11" ht="15.75" customHeight="1">
      <c r="A93" s="52">
        <v>85</v>
      </c>
      <c r="B93" s="10">
        <v>718130805085</v>
      </c>
      <c r="C93" s="1" t="s">
        <v>123</v>
      </c>
      <c r="D93" s="11">
        <v>18</v>
      </c>
      <c r="E93" s="53" t="s">
        <v>20</v>
      </c>
      <c r="F93" s="12">
        <v>40</v>
      </c>
      <c r="G93" s="53" t="s">
        <v>21</v>
      </c>
      <c r="H93" s="13">
        <v>45</v>
      </c>
    </row>
    <row r="94" spans="1:11" ht="15.75" customHeight="1">
      <c r="A94" s="52">
        <v>86</v>
      </c>
      <c r="B94" s="10">
        <v>718130805086</v>
      </c>
      <c r="C94" s="1" t="s">
        <v>124</v>
      </c>
      <c r="D94" s="11">
        <v>15</v>
      </c>
      <c r="E94" s="53" t="s">
        <v>26</v>
      </c>
      <c r="F94" s="12">
        <v>0</v>
      </c>
      <c r="G94" s="53" t="s">
        <v>29</v>
      </c>
      <c r="H94" s="13">
        <v>40</v>
      </c>
    </row>
    <row r="95" spans="1:11" ht="15.75" customHeight="1">
      <c r="A95" s="54">
        <v>87</v>
      </c>
      <c r="B95" s="10">
        <v>718130805087</v>
      </c>
      <c r="C95" s="1" t="s">
        <v>125</v>
      </c>
      <c r="D95" s="11">
        <v>16</v>
      </c>
      <c r="E95" s="53" t="s">
        <v>26</v>
      </c>
      <c r="F95" s="12">
        <v>0</v>
      </c>
      <c r="G95" s="53" t="s">
        <v>21</v>
      </c>
      <c r="H95" s="13">
        <v>45</v>
      </c>
    </row>
    <row r="96" spans="1:11" ht="15.75" customHeight="1">
      <c r="A96" s="52">
        <v>88</v>
      </c>
      <c r="B96" s="10">
        <v>718130805088</v>
      </c>
      <c r="C96" s="1" t="s">
        <v>126</v>
      </c>
      <c r="D96" s="11">
        <v>16</v>
      </c>
      <c r="E96" s="53" t="s">
        <v>32</v>
      </c>
      <c r="F96" s="12">
        <v>50</v>
      </c>
      <c r="G96" s="53" t="s">
        <v>21</v>
      </c>
      <c r="H96" s="13">
        <v>45</v>
      </c>
    </row>
    <row r="97" spans="1:8" ht="15.75" customHeight="1">
      <c r="A97" s="54">
        <v>89</v>
      </c>
      <c r="B97" s="10">
        <v>718130805089</v>
      </c>
      <c r="C97" s="1" t="s">
        <v>127</v>
      </c>
      <c r="D97" s="11">
        <v>19</v>
      </c>
      <c r="E97" s="53" t="s">
        <v>32</v>
      </c>
      <c r="F97" s="12">
        <v>50</v>
      </c>
      <c r="G97" s="53" t="s">
        <v>29</v>
      </c>
      <c r="H97" s="13">
        <v>40</v>
      </c>
    </row>
    <row r="98" spans="1:8" ht="15.75" customHeight="1">
      <c r="A98" s="52">
        <v>90</v>
      </c>
      <c r="B98" s="10">
        <v>718130805090</v>
      </c>
      <c r="C98" s="1" t="s">
        <v>128</v>
      </c>
      <c r="D98" s="11">
        <v>15</v>
      </c>
      <c r="E98" s="17" t="s">
        <v>26</v>
      </c>
      <c r="F98" s="12">
        <v>0</v>
      </c>
      <c r="G98" s="53" t="s">
        <v>21</v>
      </c>
      <c r="H98" s="13">
        <v>45</v>
      </c>
    </row>
    <row r="99" spans="1:8" ht="15.75" customHeight="1">
      <c r="A99" s="54">
        <v>91</v>
      </c>
      <c r="B99" s="10">
        <v>718130805091</v>
      </c>
      <c r="C99" s="1" t="s">
        <v>129</v>
      </c>
      <c r="D99" s="11">
        <v>21</v>
      </c>
      <c r="E99" s="53" t="s">
        <v>39</v>
      </c>
      <c r="F99" s="12">
        <v>60</v>
      </c>
      <c r="G99" s="53" t="s">
        <v>18</v>
      </c>
      <c r="H99" s="13">
        <v>50</v>
      </c>
    </row>
    <row r="100" spans="1:8" ht="15.75" customHeight="1">
      <c r="A100" s="52">
        <v>92</v>
      </c>
      <c r="B100" s="10">
        <v>718130805092</v>
      </c>
      <c r="C100" s="1" t="s">
        <v>130</v>
      </c>
      <c r="D100" s="11">
        <v>16</v>
      </c>
      <c r="E100" s="17" t="s">
        <v>26</v>
      </c>
      <c r="F100" s="12">
        <v>0</v>
      </c>
      <c r="G100" s="53" t="s">
        <v>32</v>
      </c>
      <c r="H100" s="13">
        <v>25</v>
      </c>
    </row>
    <row r="101" spans="1:8" ht="15.75" customHeight="1">
      <c r="A101" s="54">
        <v>93</v>
      </c>
      <c r="B101" s="10">
        <v>718130805093</v>
      </c>
      <c r="C101" s="1" t="s">
        <v>131</v>
      </c>
      <c r="D101" s="11">
        <v>20</v>
      </c>
      <c r="E101" s="53" t="s">
        <v>39</v>
      </c>
      <c r="F101" s="12">
        <v>60</v>
      </c>
      <c r="G101" s="53" t="s">
        <v>21</v>
      </c>
      <c r="H101" s="13">
        <v>45</v>
      </c>
    </row>
    <row r="102" spans="1:8" ht="15.75" customHeight="1">
      <c r="A102" s="52">
        <v>94</v>
      </c>
      <c r="B102" s="10">
        <v>718130805094</v>
      </c>
      <c r="C102" s="1" t="s">
        <v>132</v>
      </c>
      <c r="D102" s="11">
        <v>22</v>
      </c>
      <c r="E102" s="53" t="s">
        <v>17</v>
      </c>
      <c r="F102" s="12">
        <v>70</v>
      </c>
      <c r="G102" s="53" t="s">
        <v>21</v>
      </c>
      <c r="H102" s="13">
        <v>45</v>
      </c>
    </row>
    <row r="103" spans="1:8" ht="15.75" customHeight="1">
      <c r="A103" s="54">
        <v>95</v>
      </c>
      <c r="B103" s="10">
        <v>718130805095</v>
      </c>
      <c r="C103" s="1" t="s">
        <v>133</v>
      </c>
      <c r="D103" s="11">
        <v>18</v>
      </c>
      <c r="E103" s="53" t="s">
        <v>20</v>
      </c>
      <c r="F103" s="12">
        <v>40</v>
      </c>
      <c r="G103" s="53" t="s">
        <v>21</v>
      </c>
      <c r="H103" s="13">
        <v>45</v>
      </c>
    </row>
    <row r="104" spans="1:8" ht="15.75" customHeight="1">
      <c r="A104" s="52">
        <v>96</v>
      </c>
      <c r="B104" s="10">
        <v>718130805096</v>
      </c>
      <c r="C104" s="1" t="s">
        <v>134</v>
      </c>
      <c r="D104" s="11">
        <v>22</v>
      </c>
      <c r="E104" s="53" t="s">
        <v>17</v>
      </c>
      <c r="F104" s="12">
        <v>70</v>
      </c>
      <c r="G104" s="53" t="s">
        <v>18</v>
      </c>
      <c r="H104" s="13">
        <v>50</v>
      </c>
    </row>
    <row r="105" spans="1:8" ht="15.75" customHeight="1">
      <c r="A105" s="54">
        <v>97</v>
      </c>
      <c r="B105" s="10">
        <v>718130805097</v>
      </c>
      <c r="C105" s="1" t="s">
        <v>135</v>
      </c>
      <c r="D105" s="11">
        <v>22</v>
      </c>
      <c r="E105" s="53" t="s">
        <v>17</v>
      </c>
      <c r="F105" s="12">
        <v>70</v>
      </c>
      <c r="G105" s="53" t="s">
        <v>18</v>
      </c>
      <c r="H105" s="13">
        <v>50</v>
      </c>
    </row>
    <row r="106" spans="1:8" ht="15.75" customHeight="1">
      <c r="A106" s="52">
        <v>98</v>
      </c>
      <c r="B106" s="10">
        <v>718130805098</v>
      </c>
      <c r="C106" s="1" t="s">
        <v>136</v>
      </c>
      <c r="D106" s="11">
        <v>18</v>
      </c>
      <c r="E106" s="53" t="s">
        <v>20</v>
      </c>
      <c r="F106" s="12">
        <v>40</v>
      </c>
      <c r="G106" s="53" t="s">
        <v>32</v>
      </c>
      <c r="H106" s="13">
        <v>25</v>
      </c>
    </row>
    <row r="107" spans="1:8" ht="15.75" customHeight="1">
      <c r="A107" s="54">
        <v>99</v>
      </c>
      <c r="B107" s="10">
        <v>718130805099</v>
      </c>
      <c r="C107" s="1" t="s">
        <v>137</v>
      </c>
      <c r="D107" s="11">
        <v>21</v>
      </c>
      <c r="E107" s="53" t="s">
        <v>17</v>
      </c>
      <c r="F107" s="62">
        <v>70</v>
      </c>
      <c r="G107" s="53" t="s">
        <v>18</v>
      </c>
      <c r="H107" s="13">
        <v>50</v>
      </c>
    </row>
    <row r="108" spans="1:8" ht="15.75" customHeight="1">
      <c r="A108" s="52">
        <v>100</v>
      </c>
      <c r="B108" s="10">
        <v>718130805100</v>
      </c>
      <c r="C108" s="1" t="s">
        <v>138</v>
      </c>
      <c r="D108" s="11">
        <v>15</v>
      </c>
      <c r="E108" s="17" t="s">
        <v>26</v>
      </c>
      <c r="F108" s="12">
        <v>0</v>
      </c>
      <c r="G108" s="53" t="s">
        <v>17</v>
      </c>
      <c r="H108" s="13">
        <v>35</v>
      </c>
    </row>
    <row r="109" spans="1:8" ht="15.75" customHeight="1">
      <c r="A109" s="54">
        <v>101</v>
      </c>
      <c r="B109" s="10">
        <v>718130805101</v>
      </c>
      <c r="C109" s="1" t="s">
        <v>139</v>
      </c>
      <c r="D109" s="11">
        <v>17</v>
      </c>
      <c r="E109" s="17" t="s">
        <v>26</v>
      </c>
      <c r="F109" s="12">
        <v>0</v>
      </c>
      <c r="G109" s="18" t="s">
        <v>26</v>
      </c>
      <c r="H109" s="13">
        <v>0</v>
      </c>
    </row>
    <row r="110" spans="1:8" ht="15.75" customHeight="1">
      <c r="A110" s="52">
        <v>102</v>
      </c>
      <c r="B110" s="10">
        <v>718130805102</v>
      </c>
      <c r="C110" s="1" t="s">
        <v>140</v>
      </c>
      <c r="D110" s="11">
        <v>19</v>
      </c>
      <c r="E110" s="53" t="s">
        <v>32</v>
      </c>
      <c r="F110" s="62">
        <v>50</v>
      </c>
      <c r="G110" s="53" t="s">
        <v>18</v>
      </c>
      <c r="H110" s="13">
        <v>50</v>
      </c>
    </row>
    <row r="111" spans="1:8" ht="15.75" customHeight="1">
      <c r="A111" s="54">
        <v>103</v>
      </c>
      <c r="B111" s="10">
        <v>718130805103</v>
      </c>
      <c r="C111" s="1" t="s">
        <v>141</v>
      </c>
      <c r="D111" s="11">
        <v>20</v>
      </c>
      <c r="E111" s="53" t="s">
        <v>39</v>
      </c>
      <c r="F111" s="62">
        <v>60</v>
      </c>
      <c r="G111" s="53" t="s">
        <v>21</v>
      </c>
      <c r="H111" s="13">
        <v>45</v>
      </c>
    </row>
    <row r="112" spans="1:8" ht="15.75" customHeight="1">
      <c r="A112" s="52">
        <v>104</v>
      </c>
      <c r="B112" s="10">
        <v>718130805104</v>
      </c>
      <c r="C112" s="1" t="s">
        <v>142</v>
      </c>
      <c r="D112" s="11">
        <v>18</v>
      </c>
      <c r="E112" s="53" t="s">
        <v>20</v>
      </c>
      <c r="F112" s="12">
        <v>40</v>
      </c>
      <c r="G112" s="18" t="s">
        <v>26</v>
      </c>
      <c r="H112" s="13">
        <v>0</v>
      </c>
    </row>
    <row r="113" spans="1:8" ht="15.75" customHeight="1">
      <c r="A113" s="52">
        <v>105</v>
      </c>
      <c r="B113" s="10">
        <v>718130805105</v>
      </c>
      <c r="C113" s="1" t="s">
        <v>143</v>
      </c>
      <c r="D113" s="11">
        <v>17</v>
      </c>
      <c r="E113" s="53" t="s">
        <v>20</v>
      </c>
      <c r="F113" s="12">
        <v>40</v>
      </c>
      <c r="G113" s="18" t="s">
        <v>26</v>
      </c>
      <c r="H113" s="13">
        <v>0</v>
      </c>
    </row>
    <row r="114" spans="1:8" ht="15.75" customHeight="1">
      <c r="A114" s="54">
        <v>106</v>
      </c>
      <c r="B114" s="10">
        <v>718130805106</v>
      </c>
      <c r="C114" s="1" t="s">
        <v>144</v>
      </c>
      <c r="D114" s="11">
        <v>19</v>
      </c>
      <c r="E114" s="53" t="s">
        <v>32</v>
      </c>
      <c r="F114" s="62">
        <v>50</v>
      </c>
      <c r="G114" s="53" t="s">
        <v>21</v>
      </c>
      <c r="H114" s="13">
        <v>45</v>
      </c>
    </row>
    <row r="115" spans="1:8" ht="15.75" customHeight="1">
      <c r="A115" s="52">
        <v>107</v>
      </c>
      <c r="B115" s="10">
        <v>718130805107</v>
      </c>
      <c r="C115" s="1" t="s">
        <v>145</v>
      </c>
      <c r="D115" s="11">
        <v>20</v>
      </c>
      <c r="E115" s="53" t="s">
        <v>17</v>
      </c>
      <c r="F115" s="62">
        <v>70</v>
      </c>
      <c r="G115" s="53" t="s">
        <v>29</v>
      </c>
      <c r="H115" s="13">
        <v>40</v>
      </c>
    </row>
    <row r="116" spans="1:8" ht="15.75" customHeight="1">
      <c r="A116" s="54">
        <v>108</v>
      </c>
      <c r="B116" s="10">
        <v>718130805108</v>
      </c>
      <c r="C116" s="1" t="s">
        <v>146</v>
      </c>
      <c r="D116" s="11">
        <v>18</v>
      </c>
      <c r="E116" s="53" t="s">
        <v>20</v>
      </c>
      <c r="F116" s="12">
        <v>40</v>
      </c>
      <c r="G116" s="53" t="s">
        <v>21</v>
      </c>
      <c r="H116" s="13">
        <v>45</v>
      </c>
    </row>
    <row r="117" spans="1:8" ht="15.75" customHeight="1">
      <c r="A117" s="52">
        <v>109</v>
      </c>
      <c r="B117" s="10">
        <v>718130805109</v>
      </c>
      <c r="C117" s="1" t="s">
        <v>147</v>
      </c>
      <c r="D117" s="11">
        <v>21</v>
      </c>
      <c r="E117" s="53" t="s">
        <v>39</v>
      </c>
      <c r="F117" s="62">
        <v>60</v>
      </c>
      <c r="G117" s="53" t="s">
        <v>29</v>
      </c>
      <c r="H117" s="13">
        <v>40</v>
      </c>
    </row>
    <row r="118" spans="1:8" ht="15.75" customHeight="1">
      <c r="A118" s="54">
        <v>110</v>
      </c>
      <c r="B118" s="10">
        <v>718130805110</v>
      </c>
      <c r="C118" s="1" t="s">
        <v>148</v>
      </c>
      <c r="D118" s="11">
        <v>20</v>
      </c>
      <c r="E118" s="53" t="s">
        <v>32</v>
      </c>
      <c r="F118" s="62">
        <v>50</v>
      </c>
      <c r="G118" s="53" t="s">
        <v>29</v>
      </c>
      <c r="H118" s="13">
        <v>40</v>
      </c>
    </row>
    <row r="119" spans="1:8" ht="15.75" customHeight="1">
      <c r="A119" s="52">
        <v>111</v>
      </c>
      <c r="B119" s="10">
        <v>718130805111</v>
      </c>
      <c r="C119" s="1" t="s">
        <v>149</v>
      </c>
      <c r="D119" s="11">
        <v>18</v>
      </c>
      <c r="E119" s="17" t="s">
        <v>26</v>
      </c>
      <c r="F119" s="12">
        <v>0</v>
      </c>
      <c r="G119" s="53" t="s">
        <v>29</v>
      </c>
      <c r="H119" s="13">
        <v>40</v>
      </c>
    </row>
    <row r="120" spans="1:8" ht="15.75" customHeight="1">
      <c r="A120" s="54">
        <v>112</v>
      </c>
      <c r="B120" s="10">
        <v>718130805112</v>
      </c>
      <c r="C120" s="1" t="s">
        <v>150</v>
      </c>
      <c r="D120" s="11">
        <v>22</v>
      </c>
      <c r="E120" s="53" t="s">
        <v>17</v>
      </c>
      <c r="F120" s="62">
        <v>70</v>
      </c>
      <c r="G120" s="53" t="s">
        <v>18</v>
      </c>
      <c r="H120" s="13">
        <v>50</v>
      </c>
    </row>
    <row r="121" spans="1:8" ht="15.75" customHeight="1">
      <c r="A121" s="52">
        <v>113</v>
      </c>
      <c r="B121" s="10">
        <v>718130805113</v>
      </c>
      <c r="C121" s="1" t="s">
        <v>151</v>
      </c>
      <c r="D121" s="11">
        <v>22</v>
      </c>
      <c r="E121" s="53" t="s">
        <v>17</v>
      </c>
      <c r="F121" s="62">
        <v>70</v>
      </c>
      <c r="G121" s="53" t="s">
        <v>18</v>
      </c>
      <c r="H121" s="13">
        <v>50</v>
      </c>
    </row>
    <row r="122" spans="1:8" ht="15.75" customHeight="1">
      <c r="A122" s="54">
        <v>114</v>
      </c>
      <c r="B122" s="10">
        <v>718130805114</v>
      </c>
      <c r="C122" s="1" t="s">
        <v>152</v>
      </c>
      <c r="D122" s="11">
        <v>18</v>
      </c>
      <c r="E122" s="53" t="s">
        <v>20</v>
      </c>
      <c r="F122" s="12">
        <v>40</v>
      </c>
      <c r="G122" s="53" t="s">
        <v>18</v>
      </c>
      <c r="H122" s="13">
        <v>50</v>
      </c>
    </row>
    <row r="123" spans="1:8" ht="15.75" customHeight="1">
      <c r="A123" s="52">
        <v>115</v>
      </c>
      <c r="B123" s="10">
        <v>718130805115</v>
      </c>
      <c r="C123" s="1" t="s">
        <v>153</v>
      </c>
      <c r="D123" s="11">
        <v>21</v>
      </c>
      <c r="E123" s="53" t="s">
        <v>17</v>
      </c>
      <c r="F123" s="62">
        <v>70</v>
      </c>
      <c r="G123" s="53" t="s">
        <v>21</v>
      </c>
      <c r="H123" s="13">
        <v>45</v>
      </c>
    </row>
    <row r="124" spans="1:8" ht="15.75" customHeight="1">
      <c r="A124" s="54">
        <v>116</v>
      </c>
      <c r="B124" s="10">
        <v>718130805116</v>
      </c>
      <c r="C124" s="1" t="s">
        <v>154</v>
      </c>
      <c r="D124" s="11">
        <v>19</v>
      </c>
      <c r="E124" s="53" t="s">
        <v>20</v>
      </c>
      <c r="F124" s="12">
        <v>40</v>
      </c>
      <c r="G124" s="53" t="s">
        <v>17</v>
      </c>
      <c r="H124" s="13">
        <v>35</v>
      </c>
    </row>
    <row r="125" spans="1:8" ht="15.75" customHeight="1">
      <c r="A125" s="52">
        <v>117</v>
      </c>
      <c r="B125" s="10">
        <v>718130805117</v>
      </c>
      <c r="C125" s="1" t="s">
        <v>155</v>
      </c>
      <c r="D125" s="11">
        <v>15</v>
      </c>
      <c r="E125" s="17" t="s">
        <v>26</v>
      </c>
      <c r="F125" s="12">
        <v>0</v>
      </c>
      <c r="G125" s="53" t="s">
        <v>26</v>
      </c>
      <c r="H125" s="13">
        <v>0</v>
      </c>
    </row>
    <row r="126" spans="1:8" ht="15.75" customHeight="1">
      <c r="A126" s="54">
        <v>118</v>
      </c>
      <c r="B126" s="10">
        <v>718130805118</v>
      </c>
      <c r="C126" s="1" t="s">
        <v>156</v>
      </c>
      <c r="D126" s="11">
        <v>14</v>
      </c>
      <c r="E126" s="17" t="s">
        <v>26</v>
      </c>
      <c r="F126" s="12">
        <v>0</v>
      </c>
      <c r="G126" s="53" t="s">
        <v>29</v>
      </c>
      <c r="H126" s="13">
        <v>40</v>
      </c>
    </row>
    <row r="127" spans="1:8" ht="15.75" customHeight="1">
      <c r="A127" s="52">
        <v>119</v>
      </c>
      <c r="B127" s="10">
        <v>718130805119</v>
      </c>
      <c r="C127" s="1" t="s">
        <v>157</v>
      </c>
      <c r="D127" s="11">
        <v>20</v>
      </c>
      <c r="E127" s="53" t="s">
        <v>17</v>
      </c>
      <c r="F127" s="62">
        <v>70</v>
      </c>
      <c r="G127" s="53" t="s">
        <v>18</v>
      </c>
      <c r="H127" s="13">
        <v>50</v>
      </c>
    </row>
    <row r="128" spans="1:8" ht="15.75" customHeight="1">
      <c r="A128" s="54">
        <v>120</v>
      </c>
      <c r="B128" s="10">
        <v>718130805120</v>
      </c>
      <c r="C128" s="1" t="s">
        <v>158</v>
      </c>
      <c r="D128" s="11">
        <v>19</v>
      </c>
      <c r="E128" s="53" t="s">
        <v>32</v>
      </c>
      <c r="F128" s="62">
        <v>50</v>
      </c>
      <c r="G128" s="53" t="s">
        <v>29</v>
      </c>
      <c r="H128" s="13">
        <v>40</v>
      </c>
    </row>
    <row r="129" spans="1:8" ht="15.75" customHeight="1">
      <c r="A129" s="52">
        <v>121</v>
      </c>
      <c r="B129" s="10">
        <v>718130805121</v>
      </c>
      <c r="C129" s="1" t="s">
        <v>159</v>
      </c>
      <c r="D129" s="11">
        <v>18</v>
      </c>
      <c r="E129" s="53" t="s">
        <v>20</v>
      </c>
      <c r="F129" s="12">
        <v>40</v>
      </c>
      <c r="G129" s="53" t="s">
        <v>21</v>
      </c>
      <c r="H129" s="13">
        <v>45</v>
      </c>
    </row>
    <row r="130" spans="1:8" ht="15.75" customHeight="1">
      <c r="A130" s="54">
        <v>122</v>
      </c>
      <c r="B130" s="10">
        <v>718130805122</v>
      </c>
      <c r="C130" s="1" t="s">
        <v>160</v>
      </c>
      <c r="D130" s="11">
        <v>16</v>
      </c>
      <c r="E130" s="17" t="s">
        <v>26</v>
      </c>
      <c r="F130" s="12">
        <v>0</v>
      </c>
      <c r="G130" s="53" t="s">
        <v>18</v>
      </c>
      <c r="H130" s="13">
        <v>50</v>
      </c>
    </row>
    <row r="131" spans="1:8" ht="15.75" customHeight="1">
      <c r="A131" s="52">
        <v>123</v>
      </c>
      <c r="B131" s="10">
        <v>718130805123</v>
      </c>
      <c r="C131" s="1" t="s">
        <v>161</v>
      </c>
      <c r="D131" s="11">
        <v>17</v>
      </c>
      <c r="E131" s="53" t="s">
        <v>20</v>
      </c>
      <c r="F131" s="12">
        <v>40</v>
      </c>
      <c r="G131" s="53" t="s">
        <v>29</v>
      </c>
      <c r="H131" s="13">
        <v>40</v>
      </c>
    </row>
    <row r="132" spans="1:8" ht="15.75" customHeight="1">
      <c r="A132" s="54">
        <v>124</v>
      </c>
      <c r="B132" s="10">
        <v>718130805124</v>
      </c>
      <c r="C132" s="1" t="s">
        <v>162</v>
      </c>
      <c r="D132" s="11">
        <v>18</v>
      </c>
      <c r="E132" s="53" t="s">
        <v>20</v>
      </c>
      <c r="F132" s="12">
        <v>40</v>
      </c>
      <c r="G132" s="53" t="s">
        <v>18</v>
      </c>
      <c r="H132" s="13">
        <v>50</v>
      </c>
    </row>
    <row r="133" spans="1:8" ht="15.75" customHeight="1">
      <c r="A133" s="52">
        <v>125</v>
      </c>
      <c r="B133" s="10">
        <v>718130805125</v>
      </c>
      <c r="C133" s="1" t="s">
        <v>163</v>
      </c>
      <c r="D133" s="11">
        <v>21</v>
      </c>
      <c r="E133" s="53" t="s">
        <v>17</v>
      </c>
      <c r="F133" s="62">
        <v>70</v>
      </c>
      <c r="G133" s="53" t="s">
        <v>21</v>
      </c>
      <c r="H133" s="13">
        <v>45</v>
      </c>
    </row>
    <row r="134" spans="1:8" ht="15.75" customHeight="1">
      <c r="A134" s="52">
        <v>126</v>
      </c>
      <c r="B134" s="10">
        <v>718130805126</v>
      </c>
      <c r="C134" s="1" t="s">
        <v>164</v>
      </c>
      <c r="D134" s="11">
        <v>16</v>
      </c>
      <c r="E134" s="53" t="s">
        <v>20</v>
      </c>
      <c r="F134" s="12">
        <v>40</v>
      </c>
      <c r="G134" s="53" t="s">
        <v>21</v>
      </c>
      <c r="H134" s="13">
        <v>45</v>
      </c>
    </row>
    <row r="135" spans="1:8" ht="15.75" customHeight="1">
      <c r="A135" s="54">
        <v>127</v>
      </c>
      <c r="B135" s="10">
        <v>718130805127</v>
      </c>
      <c r="C135" s="1" t="s">
        <v>165</v>
      </c>
      <c r="D135" s="11">
        <v>17</v>
      </c>
      <c r="E135" s="53" t="s">
        <v>20</v>
      </c>
      <c r="F135" s="12">
        <v>40</v>
      </c>
      <c r="G135" s="53" t="s">
        <v>29</v>
      </c>
      <c r="H135" s="13">
        <v>40</v>
      </c>
    </row>
    <row r="136" spans="1:8" ht="15.75" customHeight="1">
      <c r="A136" s="52">
        <v>128</v>
      </c>
      <c r="B136" s="10">
        <v>718130805128</v>
      </c>
      <c r="C136" s="1" t="s">
        <v>166</v>
      </c>
      <c r="D136" s="11">
        <v>18</v>
      </c>
      <c r="E136" s="53" t="s">
        <v>20</v>
      </c>
      <c r="F136" s="12">
        <v>40</v>
      </c>
      <c r="G136" s="53" t="s">
        <v>18</v>
      </c>
      <c r="H136" s="13">
        <v>50</v>
      </c>
    </row>
    <row r="137" spans="1:8" ht="15.75" customHeight="1">
      <c r="A137" s="54">
        <v>129</v>
      </c>
      <c r="B137" s="10">
        <v>718130805129</v>
      </c>
      <c r="C137" s="1" t="s">
        <v>167</v>
      </c>
      <c r="D137" s="11">
        <v>17</v>
      </c>
      <c r="E137" s="53" t="s">
        <v>20</v>
      </c>
      <c r="F137" s="12">
        <v>40</v>
      </c>
      <c r="G137" s="53" t="s">
        <v>21</v>
      </c>
      <c r="H137" s="13">
        <v>45</v>
      </c>
    </row>
    <row r="138" spans="1:8" ht="15.75" customHeight="1">
      <c r="A138" s="52">
        <v>130</v>
      </c>
      <c r="B138" s="10">
        <v>718130805130</v>
      </c>
      <c r="C138" s="1" t="s">
        <v>168</v>
      </c>
      <c r="D138" s="11">
        <v>20</v>
      </c>
      <c r="E138" s="53" t="s">
        <v>39</v>
      </c>
      <c r="F138" s="62">
        <v>60</v>
      </c>
      <c r="G138" s="53" t="s">
        <v>18</v>
      </c>
      <c r="H138" s="13">
        <v>50</v>
      </c>
    </row>
    <row r="139" spans="1:8" ht="15.75" customHeight="1">
      <c r="A139" s="52">
        <v>131</v>
      </c>
      <c r="B139" s="10">
        <v>718130805131</v>
      </c>
      <c r="C139" s="1" t="s">
        <v>169</v>
      </c>
      <c r="D139" s="11">
        <v>22</v>
      </c>
      <c r="E139" s="53" t="s">
        <v>17</v>
      </c>
      <c r="F139" s="62">
        <v>70</v>
      </c>
      <c r="G139" s="53" t="s">
        <v>18</v>
      </c>
      <c r="H139" s="13">
        <v>50</v>
      </c>
    </row>
    <row r="140" spans="1:8" ht="15.75" customHeight="1">
      <c r="A140" s="54">
        <v>132</v>
      </c>
      <c r="B140" s="10">
        <v>718130805132</v>
      </c>
      <c r="C140" s="1" t="s">
        <v>170</v>
      </c>
      <c r="D140" s="11">
        <v>18</v>
      </c>
      <c r="E140" s="53" t="s">
        <v>20</v>
      </c>
      <c r="F140" s="12">
        <v>40</v>
      </c>
      <c r="G140" s="53" t="s">
        <v>21</v>
      </c>
      <c r="H140" s="13">
        <v>45</v>
      </c>
    </row>
    <row r="141" spans="1:8" ht="15.75" customHeight="1">
      <c r="A141" s="52">
        <v>133</v>
      </c>
      <c r="B141" s="10">
        <v>718130805133</v>
      </c>
      <c r="C141" s="1" t="s">
        <v>171</v>
      </c>
      <c r="D141" s="11">
        <v>19</v>
      </c>
      <c r="E141" s="53" t="s">
        <v>20</v>
      </c>
      <c r="F141" s="12">
        <v>40</v>
      </c>
      <c r="G141" s="53" t="s">
        <v>21</v>
      </c>
      <c r="H141" s="13">
        <v>45</v>
      </c>
    </row>
    <row r="142" spans="1:8" ht="15.75" customHeight="1">
      <c r="A142" s="54">
        <v>134</v>
      </c>
      <c r="B142" s="10">
        <v>718130805134</v>
      </c>
      <c r="C142" s="1" t="s">
        <v>172</v>
      </c>
      <c r="D142" s="11">
        <v>24</v>
      </c>
      <c r="E142" s="53" t="s">
        <v>29</v>
      </c>
      <c r="F142" s="62">
        <v>80</v>
      </c>
      <c r="G142" s="53" t="s">
        <v>18</v>
      </c>
      <c r="H142" s="13">
        <v>50</v>
      </c>
    </row>
    <row r="143" spans="1:8" ht="15.75" customHeight="1">
      <c r="A143" s="52">
        <v>135</v>
      </c>
      <c r="B143" s="10">
        <v>718130805135</v>
      </c>
      <c r="C143" s="1" t="s">
        <v>173</v>
      </c>
      <c r="D143" s="11">
        <v>18</v>
      </c>
      <c r="E143" s="53" t="s">
        <v>20</v>
      </c>
      <c r="F143" s="12">
        <v>40</v>
      </c>
      <c r="G143" s="53" t="s">
        <v>21</v>
      </c>
      <c r="H143" s="13">
        <v>45</v>
      </c>
    </row>
    <row r="144" spans="1:8" ht="15.75" customHeight="1">
      <c r="A144" s="54">
        <v>136</v>
      </c>
      <c r="B144" s="10">
        <v>718130805136</v>
      </c>
      <c r="C144" s="1" t="s">
        <v>174</v>
      </c>
      <c r="D144" s="11">
        <v>19</v>
      </c>
      <c r="E144" s="53" t="s">
        <v>20</v>
      </c>
      <c r="F144" s="12">
        <v>40</v>
      </c>
      <c r="G144" s="53" t="s">
        <v>29</v>
      </c>
      <c r="H144" s="13">
        <v>40</v>
      </c>
    </row>
    <row r="145" spans="1:8" ht="15.75" customHeight="1">
      <c r="A145" s="52">
        <v>137</v>
      </c>
      <c r="B145" s="10">
        <v>718130805137</v>
      </c>
      <c r="C145" s="1" t="s">
        <v>175</v>
      </c>
      <c r="D145" s="11">
        <v>23</v>
      </c>
      <c r="E145" s="53" t="s">
        <v>29</v>
      </c>
      <c r="F145" s="62">
        <v>80</v>
      </c>
      <c r="G145" s="53" t="s">
        <v>18</v>
      </c>
      <c r="H145" s="13">
        <v>50</v>
      </c>
    </row>
    <row r="146" spans="1:8" ht="15.75" customHeight="1">
      <c r="A146" s="54">
        <v>138</v>
      </c>
      <c r="B146" s="10">
        <v>718130805138</v>
      </c>
      <c r="C146" s="1" t="s">
        <v>176</v>
      </c>
      <c r="D146" s="11">
        <v>23</v>
      </c>
      <c r="E146" s="53" t="s">
        <v>29</v>
      </c>
      <c r="F146" s="62">
        <v>80</v>
      </c>
      <c r="G146" s="53" t="s">
        <v>18</v>
      </c>
      <c r="H146" s="13">
        <v>50</v>
      </c>
    </row>
    <row r="147" spans="1:8" ht="15.75" customHeight="1">
      <c r="A147" s="52">
        <v>139</v>
      </c>
      <c r="B147" s="10">
        <v>718142405062</v>
      </c>
      <c r="C147" s="1" t="s">
        <v>177</v>
      </c>
      <c r="D147" s="11">
        <v>15</v>
      </c>
      <c r="E147" s="17" t="s">
        <v>26</v>
      </c>
      <c r="F147" s="12">
        <v>0</v>
      </c>
      <c r="G147" s="53" t="s">
        <v>21</v>
      </c>
      <c r="H147" s="13">
        <v>45</v>
      </c>
    </row>
    <row r="148" spans="1:8" ht="15.75" customHeight="1">
      <c r="A148" s="54">
        <v>140</v>
      </c>
      <c r="B148" s="10">
        <v>718130805139</v>
      </c>
      <c r="C148" s="1" t="s">
        <v>178</v>
      </c>
      <c r="D148" s="11">
        <v>16</v>
      </c>
      <c r="E148" s="53" t="s">
        <v>20</v>
      </c>
      <c r="F148" s="12">
        <v>40</v>
      </c>
      <c r="G148" s="53" t="s">
        <v>29</v>
      </c>
      <c r="H148" s="13">
        <v>40</v>
      </c>
    </row>
    <row r="149" spans="1:8" ht="15.75" customHeight="1">
      <c r="A149" s="52">
        <v>141</v>
      </c>
      <c r="B149" s="10">
        <v>718130805140</v>
      </c>
      <c r="C149" s="1" t="s">
        <v>179</v>
      </c>
      <c r="D149" s="11">
        <v>14</v>
      </c>
      <c r="E149" s="17" t="s">
        <v>26</v>
      </c>
      <c r="F149" s="12">
        <v>0</v>
      </c>
      <c r="G149" s="18" t="s">
        <v>26</v>
      </c>
      <c r="H149" s="13">
        <v>0</v>
      </c>
    </row>
    <row r="150" spans="1:8" ht="15.75" customHeight="1">
      <c r="A150" s="54">
        <v>142</v>
      </c>
      <c r="B150" s="10">
        <v>718130805141</v>
      </c>
      <c r="C150" s="1" t="s">
        <v>180</v>
      </c>
      <c r="D150" s="11">
        <v>15</v>
      </c>
      <c r="E150" s="17" t="s">
        <v>26</v>
      </c>
      <c r="F150" s="12">
        <v>0</v>
      </c>
      <c r="G150" s="53" t="s">
        <v>21</v>
      </c>
      <c r="H150" s="13">
        <v>45</v>
      </c>
    </row>
    <row r="151" spans="1:8" ht="15.75" customHeight="1">
      <c r="A151" s="52">
        <v>143</v>
      </c>
      <c r="B151" s="10">
        <v>718130805142</v>
      </c>
      <c r="C151" s="1" t="s">
        <v>181</v>
      </c>
      <c r="D151" s="11">
        <v>18</v>
      </c>
      <c r="E151" s="53" t="s">
        <v>32</v>
      </c>
      <c r="F151" s="62">
        <v>50</v>
      </c>
      <c r="G151" s="53" t="s">
        <v>21</v>
      </c>
      <c r="H151" s="13">
        <v>45</v>
      </c>
    </row>
    <row r="152" spans="1:8" ht="15.75" customHeight="1">
      <c r="A152" s="54">
        <v>144</v>
      </c>
      <c r="B152" s="10">
        <v>718130805143</v>
      </c>
      <c r="C152" s="1" t="s">
        <v>182</v>
      </c>
      <c r="D152" s="11">
        <v>19</v>
      </c>
      <c r="E152" s="53" t="s">
        <v>32</v>
      </c>
      <c r="F152" s="62">
        <v>50</v>
      </c>
      <c r="G152" s="53" t="s">
        <v>18</v>
      </c>
      <c r="H152" s="13">
        <v>50</v>
      </c>
    </row>
    <row r="153" spans="1:8" ht="15.75" customHeight="1">
      <c r="A153" s="52">
        <v>145</v>
      </c>
      <c r="B153" s="10">
        <v>718130805144</v>
      </c>
      <c r="C153" s="1" t="s">
        <v>183</v>
      </c>
      <c r="D153" s="11">
        <v>20</v>
      </c>
      <c r="E153" s="53" t="s">
        <v>17</v>
      </c>
      <c r="F153" s="62">
        <v>70</v>
      </c>
      <c r="G153" s="53" t="s">
        <v>18</v>
      </c>
      <c r="H153" s="13">
        <v>50</v>
      </c>
    </row>
    <row r="154" spans="1:8" ht="15.75" customHeight="1">
      <c r="A154" s="54">
        <v>146</v>
      </c>
      <c r="B154" s="10">
        <v>718130805145</v>
      </c>
      <c r="C154" s="1" t="s">
        <v>184</v>
      </c>
      <c r="D154" s="11">
        <v>18</v>
      </c>
      <c r="E154" s="53" t="s">
        <v>32</v>
      </c>
      <c r="F154" s="62">
        <v>50</v>
      </c>
      <c r="G154" s="53" t="s">
        <v>18</v>
      </c>
      <c r="H154" s="13">
        <v>50</v>
      </c>
    </row>
    <row r="155" spans="1:8" ht="15.75" customHeight="1">
      <c r="A155" s="52">
        <v>147</v>
      </c>
      <c r="B155" s="10">
        <v>718130805146</v>
      </c>
      <c r="C155" s="1" t="s">
        <v>185</v>
      </c>
      <c r="D155" s="11">
        <v>19</v>
      </c>
      <c r="E155" s="53" t="s">
        <v>32</v>
      </c>
      <c r="F155" s="62">
        <v>50</v>
      </c>
      <c r="G155" s="53" t="s">
        <v>17</v>
      </c>
      <c r="H155" s="13">
        <v>35</v>
      </c>
    </row>
    <row r="156" spans="1:8" ht="15.75" customHeight="1">
      <c r="A156" s="54">
        <v>148</v>
      </c>
      <c r="B156" s="10">
        <v>718130805147</v>
      </c>
      <c r="C156" s="1" t="s">
        <v>186</v>
      </c>
      <c r="D156" s="11">
        <v>14</v>
      </c>
      <c r="E156" s="17" t="s">
        <v>26</v>
      </c>
      <c r="F156" s="12">
        <v>0</v>
      </c>
      <c r="G156" s="53" t="s">
        <v>21</v>
      </c>
      <c r="H156" s="13">
        <v>45</v>
      </c>
    </row>
    <row r="157" spans="1:8" ht="15.75" customHeight="1">
      <c r="A157" s="52">
        <v>149</v>
      </c>
      <c r="B157" s="10">
        <v>718130805148</v>
      </c>
      <c r="C157" s="1" t="s">
        <v>187</v>
      </c>
      <c r="D157" s="11">
        <v>14</v>
      </c>
      <c r="E157" s="17" t="s">
        <v>26</v>
      </c>
      <c r="F157" s="12">
        <v>0</v>
      </c>
      <c r="G157" s="53" t="s">
        <v>29</v>
      </c>
      <c r="H157" s="13">
        <v>40</v>
      </c>
    </row>
    <row r="158" spans="1:8" ht="15.75" customHeight="1">
      <c r="A158" s="52">
        <v>150</v>
      </c>
      <c r="B158" s="10">
        <v>718130805149</v>
      </c>
      <c r="C158" s="1" t="s">
        <v>188</v>
      </c>
      <c r="D158" s="11">
        <v>18</v>
      </c>
      <c r="E158" s="53" t="s">
        <v>32</v>
      </c>
      <c r="F158" s="62">
        <v>50</v>
      </c>
      <c r="G158" s="53" t="s">
        <v>29</v>
      </c>
      <c r="H158" s="13">
        <v>40</v>
      </c>
    </row>
    <row r="159" spans="1:8" ht="15.75" customHeight="1">
      <c r="A159" s="54">
        <v>151</v>
      </c>
      <c r="B159" s="10">
        <v>718130805150</v>
      </c>
      <c r="C159" s="1" t="s">
        <v>189</v>
      </c>
      <c r="D159" s="11">
        <v>14</v>
      </c>
      <c r="E159" s="17" t="s">
        <v>26</v>
      </c>
      <c r="F159" s="12">
        <v>0</v>
      </c>
      <c r="G159" s="18" t="s">
        <v>26</v>
      </c>
      <c r="H159" s="13">
        <v>0</v>
      </c>
    </row>
    <row r="160" spans="1:8" ht="15.75" customHeight="1">
      <c r="A160" s="52">
        <v>152</v>
      </c>
      <c r="B160" s="10">
        <v>718130805151</v>
      </c>
      <c r="C160" s="1" t="s">
        <v>190</v>
      </c>
      <c r="D160" s="11">
        <v>15</v>
      </c>
      <c r="E160" s="17" t="s">
        <v>26</v>
      </c>
      <c r="F160" s="12">
        <v>0</v>
      </c>
      <c r="G160" s="53" t="s">
        <v>17</v>
      </c>
      <c r="H160" s="13">
        <v>35</v>
      </c>
    </row>
    <row r="161" spans="1:8" ht="15.75" customHeight="1">
      <c r="A161" s="54">
        <v>153</v>
      </c>
      <c r="B161" s="10">
        <v>718130805152</v>
      </c>
      <c r="C161" s="1" t="s">
        <v>191</v>
      </c>
      <c r="D161" s="11">
        <v>17</v>
      </c>
      <c r="E161" s="53" t="s">
        <v>20</v>
      </c>
      <c r="F161" s="12">
        <v>40</v>
      </c>
      <c r="G161" s="53" t="s">
        <v>29</v>
      </c>
      <c r="H161" s="13">
        <v>40</v>
      </c>
    </row>
    <row r="162" spans="1:8" ht="15.75" customHeight="1">
      <c r="A162" s="52">
        <v>154</v>
      </c>
      <c r="B162" s="10">
        <v>718130805153</v>
      </c>
      <c r="C162" s="1" t="s">
        <v>192</v>
      </c>
      <c r="D162" s="17">
        <v>14</v>
      </c>
      <c r="E162" s="17" t="s">
        <v>26</v>
      </c>
      <c r="F162" s="12">
        <v>0</v>
      </c>
      <c r="G162" s="53" t="s">
        <v>39</v>
      </c>
      <c r="H162" s="13">
        <v>0</v>
      </c>
    </row>
    <row r="163" spans="1:8" ht="15.75" customHeight="1">
      <c r="A163" s="54">
        <v>155</v>
      </c>
      <c r="B163" s="10">
        <v>718130805154</v>
      </c>
      <c r="C163" s="1" t="s">
        <v>193</v>
      </c>
      <c r="D163" s="53">
        <v>20</v>
      </c>
      <c r="E163" s="53" t="s">
        <v>32</v>
      </c>
      <c r="F163" s="62">
        <v>50</v>
      </c>
      <c r="G163" s="18" t="s">
        <v>26</v>
      </c>
      <c r="H163" s="13">
        <v>0</v>
      </c>
    </row>
    <row r="164" spans="1:8" ht="15.75" customHeight="1">
      <c r="A164" s="52">
        <v>156</v>
      </c>
      <c r="B164" s="10">
        <v>718130805155</v>
      </c>
      <c r="C164" s="1" t="s">
        <v>194</v>
      </c>
      <c r="D164" s="11">
        <v>22</v>
      </c>
      <c r="E164" s="53" t="s">
        <v>29</v>
      </c>
      <c r="F164" s="62">
        <v>80</v>
      </c>
      <c r="G164" s="53" t="s">
        <v>21</v>
      </c>
      <c r="H164" s="13">
        <v>45</v>
      </c>
    </row>
    <row r="165" spans="1:8" ht="15.75" customHeight="1">
      <c r="A165" s="54">
        <v>157</v>
      </c>
      <c r="B165" s="10">
        <v>718130805156</v>
      </c>
      <c r="C165" s="1" t="s">
        <v>195</v>
      </c>
      <c r="D165" s="11">
        <v>15</v>
      </c>
      <c r="E165" s="17" t="s">
        <v>26</v>
      </c>
      <c r="F165" s="12">
        <v>0</v>
      </c>
      <c r="G165" s="53" t="s">
        <v>32</v>
      </c>
      <c r="H165" s="13">
        <v>25</v>
      </c>
    </row>
    <row r="166" spans="1:8" ht="15.75" customHeight="1">
      <c r="A166" s="52">
        <v>158</v>
      </c>
      <c r="B166" s="10">
        <v>718130805157</v>
      </c>
      <c r="C166" s="1" t="s">
        <v>196</v>
      </c>
      <c r="D166" s="11">
        <v>20</v>
      </c>
      <c r="E166" s="53" t="s">
        <v>17</v>
      </c>
      <c r="F166" s="62">
        <v>70</v>
      </c>
      <c r="G166" s="53" t="s">
        <v>32</v>
      </c>
      <c r="H166" s="13">
        <v>25</v>
      </c>
    </row>
    <row r="167" spans="1:8" ht="15.75" customHeight="1">
      <c r="A167" s="54">
        <v>159</v>
      </c>
      <c r="B167" s="10">
        <v>718130805158</v>
      </c>
      <c r="C167" s="1" t="s">
        <v>197</v>
      </c>
      <c r="D167" s="11">
        <v>19</v>
      </c>
      <c r="E167" s="53" t="s">
        <v>32</v>
      </c>
      <c r="F167" s="62">
        <v>50</v>
      </c>
      <c r="G167" s="53" t="s">
        <v>32</v>
      </c>
      <c r="H167" s="13">
        <v>25</v>
      </c>
    </row>
    <row r="168" spans="1:8" ht="15.75" customHeight="1">
      <c r="A168" s="52">
        <v>160</v>
      </c>
      <c r="B168" s="10">
        <v>718130805159</v>
      </c>
      <c r="C168" s="1" t="s">
        <v>198</v>
      </c>
      <c r="D168" s="11">
        <v>17</v>
      </c>
      <c r="E168" s="53" t="s">
        <v>32</v>
      </c>
      <c r="F168" s="62">
        <v>50</v>
      </c>
      <c r="G168" s="53" t="s">
        <v>39</v>
      </c>
      <c r="H168" s="13">
        <v>30</v>
      </c>
    </row>
    <row r="169" spans="1:8" ht="15.75" customHeight="1">
      <c r="A169" s="54">
        <v>161</v>
      </c>
      <c r="B169" s="10">
        <v>718130805160</v>
      </c>
      <c r="C169" s="1" t="s">
        <v>199</v>
      </c>
      <c r="D169" s="11">
        <v>16</v>
      </c>
      <c r="E169" s="53" t="s">
        <v>20</v>
      </c>
      <c r="F169" s="12">
        <v>40</v>
      </c>
      <c r="G169" s="53" t="s">
        <v>21</v>
      </c>
      <c r="H169" s="13">
        <v>45</v>
      </c>
    </row>
    <row r="170" spans="1:8" ht="15.75" customHeight="1">
      <c r="A170" s="52">
        <v>162</v>
      </c>
      <c r="B170" s="10">
        <v>718130805161</v>
      </c>
      <c r="C170" s="1" t="s">
        <v>200</v>
      </c>
      <c r="D170" s="11">
        <v>16</v>
      </c>
      <c r="E170" s="53" t="s">
        <v>20</v>
      </c>
      <c r="F170" s="12">
        <v>40</v>
      </c>
      <c r="G170" s="53" t="s">
        <v>29</v>
      </c>
      <c r="H170" s="13">
        <v>40</v>
      </c>
    </row>
    <row r="171" spans="1:8" ht="15.75" customHeight="1">
      <c r="A171" s="54">
        <v>163</v>
      </c>
      <c r="B171" s="10">
        <v>718130805162</v>
      </c>
      <c r="C171" s="1" t="s">
        <v>201</v>
      </c>
      <c r="D171" s="17">
        <v>14</v>
      </c>
      <c r="E171" s="17" t="s">
        <v>26</v>
      </c>
      <c r="F171" s="12">
        <v>0</v>
      </c>
      <c r="G171" s="18" t="s">
        <v>26</v>
      </c>
      <c r="H171" s="13">
        <v>0</v>
      </c>
    </row>
    <row r="172" spans="1:8" ht="15.75" customHeight="1">
      <c r="A172" s="52">
        <v>164</v>
      </c>
      <c r="B172" s="10">
        <v>718130805163</v>
      </c>
      <c r="C172" s="1" t="s">
        <v>202</v>
      </c>
      <c r="D172" s="11">
        <v>17</v>
      </c>
      <c r="E172" s="53" t="s">
        <v>20</v>
      </c>
      <c r="F172" s="12">
        <v>40</v>
      </c>
      <c r="G172" s="53" t="s">
        <v>21</v>
      </c>
      <c r="H172" s="13">
        <v>45</v>
      </c>
    </row>
    <row r="173" spans="1:8" ht="15.75" customHeight="1">
      <c r="A173" s="54">
        <v>165</v>
      </c>
      <c r="B173" s="10">
        <v>718130805164</v>
      </c>
      <c r="C173" s="1" t="s">
        <v>203</v>
      </c>
      <c r="D173" s="11">
        <v>16</v>
      </c>
      <c r="E173" s="53" t="s">
        <v>20</v>
      </c>
      <c r="F173" s="12">
        <v>40</v>
      </c>
      <c r="G173" s="53" t="s">
        <v>18</v>
      </c>
      <c r="H173" s="13">
        <v>50</v>
      </c>
    </row>
    <row r="174" spans="1:8" ht="15.75" customHeight="1">
      <c r="A174" s="52">
        <v>166</v>
      </c>
      <c r="B174" s="10">
        <v>718130805165</v>
      </c>
      <c r="C174" s="1" t="s">
        <v>204</v>
      </c>
      <c r="D174" s="11">
        <v>18</v>
      </c>
      <c r="E174" s="53" t="s">
        <v>20</v>
      </c>
      <c r="F174" s="12">
        <v>40</v>
      </c>
      <c r="G174" s="53" t="s">
        <v>17</v>
      </c>
      <c r="H174" s="13">
        <v>35</v>
      </c>
    </row>
    <row r="175" spans="1:8" ht="15.75" customHeight="1">
      <c r="A175" s="54">
        <v>167</v>
      </c>
      <c r="B175" s="10">
        <v>718130805166</v>
      </c>
      <c r="C175" s="1" t="s">
        <v>205</v>
      </c>
      <c r="D175" s="11">
        <v>17</v>
      </c>
      <c r="E175" s="53" t="s">
        <v>20</v>
      </c>
      <c r="F175" s="12">
        <v>40</v>
      </c>
      <c r="G175" s="53" t="s">
        <v>32</v>
      </c>
      <c r="H175" s="13">
        <v>25</v>
      </c>
    </row>
    <row r="176" spans="1:8" ht="15.75" customHeight="1">
      <c r="A176" s="52">
        <v>168</v>
      </c>
      <c r="B176" s="10">
        <v>718130805167</v>
      </c>
      <c r="C176" s="1" t="s">
        <v>206</v>
      </c>
      <c r="D176" s="11">
        <v>20</v>
      </c>
      <c r="E176" s="53" t="s">
        <v>39</v>
      </c>
      <c r="F176" s="62">
        <v>60</v>
      </c>
      <c r="G176" s="53" t="s">
        <v>29</v>
      </c>
      <c r="H176" s="13">
        <v>40</v>
      </c>
    </row>
  </sheetData>
  <mergeCells count="40">
    <mergeCell ref="O50:P50"/>
    <mergeCell ref="Q50:R50"/>
    <mergeCell ref="R57:U57"/>
    <mergeCell ref="L69:U71"/>
    <mergeCell ref="K51:M51"/>
    <mergeCell ref="O51:R51"/>
    <mergeCell ref="K54:W54"/>
    <mergeCell ref="K55:Q55"/>
    <mergeCell ref="R55:T55"/>
    <mergeCell ref="K56:L56"/>
    <mergeCell ref="R56:U56"/>
    <mergeCell ref="K37:P37"/>
    <mergeCell ref="Q37:R37"/>
    <mergeCell ref="K38:M38"/>
    <mergeCell ref="O38:P38"/>
    <mergeCell ref="O39:P39"/>
    <mergeCell ref="R34:U34"/>
    <mergeCell ref="R35:U35"/>
    <mergeCell ref="J21:L21"/>
    <mergeCell ref="J26:K26"/>
    <mergeCell ref="J27:K27"/>
    <mergeCell ref="J28:K28"/>
    <mergeCell ref="K32:R32"/>
    <mergeCell ref="J33:Q33"/>
    <mergeCell ref="J34:K34"/>
    <mergeCell ref="J15:K15"/>
    <mergeCell ref="J18:K18"/>
    <mergeCell ref="J19:L19"/>
    <mergeCell ref="J20:L20"/>
    <mergeCell ref="R33:T33"/>
    <mergeCell ref="J10:K10"/>
    <mergeCell ref="J11:K11"/>
    <mergeCell ref="J12:K12"/>
    <mergeCell ref="J13:K13"/>
    <mergeCell ref="J14:K14"/>
    <mergeCell ref="A2:J2"/>
    <mergeCell ref="A3:H3"/>
    <mergeCell ref="A4:G4"/>
    <mergeCell ref="I4:J4"/>
    <mergeCell ref="I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4"/>
  <sheetViews>
    <sheetView topLeftCell="A10" workbookViewId="0">
      <selection activeCell="B19" sqref="B19"/>
    </sheetView>
  </sheetViews>
  <sheetFormatPr defaultColWidth="12.5703125" defaultRowHeight="15.75" customHeight="1"/>
  <cols>
    <col min="2" max="2" width="27" customWidth="1"/>
    <col min="3" max="3" width="30.42578125" customWidth="1"/>
    <col min="4" max="4" width="32.28515625" customWidth="1"/>
    <col min="5" max="5" width="32.7109375" customWidth="1"/>
    <col min="6" max="6" width="16.85546875" customWidth="1"/>
    <col min="7" max="7" width="16.28515625" customWidth="1"/>
    <col min="8" max="8" width="18.42578125" customWidth="1"/>
    <col min="9" max="9" width="16.42578125" customWidth="1"/>
    <col min="10" max="10" width="17.42578125" customWidth="1"/>
  </cols>
  <sheetData>
    <row r="1" spans="1:10">
      <c r="A1" s="62"/>
      <c r="C1" s="62"/>
      <c r="D1" s="62"/>
      <c r="E1" s="62"/>
      <c r="F1" s="62"/>
      <c r="G1" s="62"/>
      <c r="H1" s="62"/>
      <c r="I1" s="62"/>
      <c r="J1" s="62"/>
    </row>
    <row r="2" spans="1:10" ht="15.75" customHeight="1">
      <c r="A2" s="145"/>
      <c r="B2" s="145"/>
      <c r="C2" s="146" t="s">
        <v>335</v>
      </c>
      <c r="D2" s="146"/>
      <c r="E2" s="146"/>
      <c r="F2" s="62"/>
      <c r="G2" s="62"/>
      <c r="H2" s="62"/>
      <c r="I2" s="62"/>
      <c r="J2" s="62"/>
    </row>
    <row r="3" spans="1:10" ht="16.5">
      <c r="A3" s="145" t="s">
        <v>304</v>
      </c>
      <c r="B3" s="145" t="s">
        <v>336</v>
      </c>
      <c r="C3" s="146" t="s">
        <v>306</v>
      </c>
      <c r="D3" s="146" t="s">
        <v>307</v>
      </c>
      <c r="E3" s="146" t="s">
        <v>305</v>
      </c>
    </row>
    <row r="4" spans="1:10" ht="74.25" customHeight="1">
      <c r="A4" s="145" t="s">
        <v>263</v>
      </c>
      <c r="B4" s="147" t="s">
        <v>279</v>
      </c>
      <c r="C4" s="148" t="s">
        <v>337</v>
      </c>
      <c r="D4" s="148" t="s">
        <v>337</v>
      </c>
      <c r="E4" s="148" t="s">
        <v>337</v>
      </c>
    </row>
    <row r="5" spans="1:10" ht="73.5" customHeight="1">
      <c r="A5" s="145" t="s">
        <v>264</v>
      </c>
      <c r="B5" s="149" t="s">
        <v>280</v>
      </c>
      <c r="C5" s="148" t="s">
        <v>338</v>
      </c>
      <c r="D5" s="148" t="s">
        <v>338</v>
      </c>
      <c r="E5" s="148" t="s">
        <v>338</v>
      </c>
    </row>
    <row r="6" spans="1:10" ht="48.75" customHeight="1">
      <c r="A6" s="145" t="s">
        <v>265</v>
      </c>
      <c r="B6" s="149" t="s">
        <v>281</v>
      </c>
      <c r="C6" s="148" t="s">
        <v>339</v>
      </c>
      <c r="D6" s="148" t="s">
        <v>339</v>
      </c>
      <c r="E6" s="148" t="s">
        <v>339</v>
      </c>
    </row>
    <row r="7" spans="1:10" ht="48" customHeight="1">
      <c r="A7" s="145" t="s">
        <v>266</v>
      </c>
      <c r="B7" s="149" t="s">
        <v>308</v>
      </c>
      <c r="C7" s="148" t="s">
        <v>340</v>
      </c>
      <c r="D7" s="148" t="s">
        <v>340</v>
      </c>
      <c r="E7" s="148" t="s">
        <v>340</v>
      </c>
    </row>
    <row r="8" spans="1:10" ht="79.5" customHeight="1">
      <c r="A8" s="145" t="s">
        <v>267</v>
      </c>
      <c r="B8" s="147" t="s">
        <v>283</v>
      </c>
      <c r="C8" s="148" t="s">
        <v>341</v>
      </c>
      <c r="D8" s="148" t="s">
        <v>342</v>
      </c>
      <c r="E8" s="148" t="s">
        <v>343</v>
      </c>
    </row>
    <row r="9" spans="1:10" ht="54.75" customHeight="1">
      <c r="A9" s="145" t="s">
        <v>268</v>
      </c>
      <c r="B9" s="149" t="s">
        <v>309</v>
      </c>
      <c r="C9" s="148" t="s">
        <v>344</v>
      </c>
      <c r="D9" s="150" t="s">
        <v>345</v>
      </c>
      <c r="E9" s="148" t="s">
        <v>346</v>
      </c>
    </row>
    <row r="10" spans="1:10" ht="81.75" customHeight="1">
      <c r="A10" s="145" t="s">
        <v>269</v>
      </c>
      <c r="B10" s="149" t="s">
        <v>310</v>
      </c>
      <c r="C10" s="148" t="s">
        <v>347</v>
      </c>
      <c r="D10" s="148" t="s">
        <v>347</v>
      </c>
      <c r="E10" s="148" t="s">
        <v>347</v>
      </c>
    </row>
    <row r="11" spans="1:10" ht="99" customHeight="1">
      <c r="A11" s="145" t="s">
        <v>311</v>
      </c>
      <c r="B11" s="149" t="s">
        <v>312</v>
      </c>
      <c r="C11" s="148" t="s">
        <v>348</v>
      </c>
      <c r="D11" s="148" t="s">
        <v>349</v>
      </c>
      <c r="E11" s="148" t="s">
        <v>350</v>
      </c>
    </row>
    <row r="12" spans="1:10" ht="97.5" customHeight="1">
      <c r="A12" s="145" t="s">
        <v>313</v>
      </c>
      <c r="B12" s="149" t="s">
        <v>314</v>
      </c>
      <c r="C12" s="148" t="s">
        <v>351</v>
      </c>
      <c r="D12" s="148" t="s">
        <v>352</v>
      </c>
      <c r="E12" s="148" t="s">
        <v>353</v>
      </c>
    </row>
    <row r="13" spans="1:10" ht="130.5" customHeight="1">
      <c r="A13" s="145" t="s">
        <v>315</v>
      </c>
      <c r="B13" s="149" t="s">
        <v>316</v>
      </c>
      <c r="C13" s="148" t="s">
        <v>354</v>
      </c>
      <c r="D13" s="148" t="s">
        <v>355</v>
      </c>
      <c r="E13" s="148" t="s">
        <v>356</v>
      </c>
    </row>
    <row r="14" spans="1:10" ht="132.75" customHeight="1">
      <c r="A14" s="145" t="s">
        <v>317</v>
      </c>
      <c r="B14" s="149" t="s">
        <v>318</v>
      </c>
      <c r="C14" s="148" t="s">
        <v>357</v>
      </c>
      <c r="D14" s="148" t="s">
        <v>358</v>
      </c>
      <c r="E14" s="148" t="s">
        <v>359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6"/>
  <sheetViews>
    <sheetView workbookViewId="0">
      <selection activeCell="O20" sqref="O20"/>
    </sheetView>
  </sheetViews>
  <sheetFormatPr defaultColWidth="12.5703125" defaultRowHeight="15.75" customHeight="1"/>
  <cols>
    <col min="2" max="2" width="7.28515625" customWidth="1"/>
    <col min="3" max="3" width="5.140625" customWidth="1"/>
    <col min="4" max="4" width="4.85546875" customWidth="1"/>
    <col min="5" max="5" width="4.7109375" customWidth="1"/>
    <col min="6" max="6" width="5" customWidth="1"/>
    <col min="7" max="7" width="5.28515625" customWidth="1"/>
    <col min="8" max="8" width="5" customWidth="1"/>
    <col min="9" max="9" width="4.28515625" customWidth="1"/>
    <col min="10" max="10" width="4.42578125" customWidth="1"/>
    <col min="11" max="11" width="5.28515625" customWidth="1"/>
    <col min="12" max="12" width="4.140625" customWidth="1"/>
    <col min="13" max="13" width="4.42578125" customWidth="1"/>
  </cols>
  <sheetData>
    <row r="1" spans="1:13">
      <c r="A1" s="62"/>
      <c r="B1" s="62" t="s">
        <v>319</v>
      </c>
      <c r="C1" s="62"/>
      <c r="D1" s="62"/>
      <c r="E1" s="62"/>
      <c r="F1" s="62"/>
    </row>
    <row r="2" spans="1:13" ht="15.75" customHeight="1">
      <c r="A2" s="62"/>
      <c r="B2" s="144" t="s">
        <v>236</v>
      </c>
      <c r="C2" s="114"/>
      <c r="D2" s="114"/>
      <c r="E2" s="114"/>
      <c r="F2" s="114"/>
      <c r="G2" s="114"/>
      <c r="H2" s="144" t="s">
        <v>320</v>
      </c>
      <c r="I2" s="114"/>
      <c r="J2" s="114"/>
      <c r="K2" s="114"/>
      <c r="L2" s="114"/>
      <c r="M2" s="114"/>
    </row>
    <row r="3" spans="1:13">
      <c r="A3" s="62" t="s">
        <v>321</v>
      </c>
      <c r="B3" s="110" t="s">
        <v>322</v>
      </c>
      <c r="C3" s="110" t="s">
        <v>323</v>
      </c>
      <c r="D3" s="110" t="s">
        <v>323</v>
      </c>
      <c r="E3" s="110" t="s">
        <v>324</v>
      </c>
      <c r="F3" s="110" t="s">
        <v>325</v>
      </c>
      <c r="G3" s="110" t="s">
        <v>326</v>
      </c>
      <c r="H3" s="110" t="s">
        <v>322</v>
      </c>
      <c r="I3" s="110" t="s">
        <v>323</v>
      </c>
      <c r="J3" s="110" t="s">
        <v>327</v>
      </c>
      <c r="K3" s="110" t="s">
        <v>324</v>
      </c>
      <c r="L3" s="110" t="s">
        <v>325</v>
      </c>
      <c r="M3" s="110" t="s">
        <v>326</v>
      </c>
    </row>
    <row r="4" spans="1:13">
      <c r="A4" s="62" t="s">
        <v>328</v>
      </c>
      <c r="B4" s="62">
        <v>3</v>
      </c>
      <c r="C4" s="62">
        <v>3</v>
      </c>
      <c r="D4" s="62">
        <v>3</v>
      </c>
      <c r="E4" s="62">
        <v>3</v>
      </c>
      <c r="F4" s="62">
        <v>3</v>
      </c>
      <c r="H4" s="13">
        <f>(B4*0.25 +B5*0.75)/3</f>
        <v>0.5</v>
      </c>
    </row>
    <row r="5" spans="1:13">
      <c r="A5" s="62" t="s">
        <v>329</v>
      </c>
      <c r="B5" s="62">
        <v>1</v>
      </c>
    </row>
    <row r="6" spans="1:13">
      <c r="A6" s="62" t="s">
        <v>330</v>
      </c>
      <c r="B6" s="62">
        <v>3</v>
      </c>
      <c r="C6" s="62">
        <v>3</v>
      </c>
      <c r="D6" s="62">
        <v>3</v>
      </c>
      <c r="E6" s="62">
        <v>3</v>
      </c>
      <c r="F6" s="62">
        <v>3</v>
      </c>
    </row>
    <row r="9" spans="1:13">
      <c r="E9" s="108" t="s">
        <v>286</v>
      </c>
    </row>
    <row r="10" spans="1:13">
      <c r="E10" s="62" t="s">
        <v>287</v>
      </c>
      <c r="H10" s="62" t="s">
        <v>288</v>
      </c>
    </row>
    <row r="11" spans="1:13">
      <c r="A11" s="62" t="s">
        <v>289</v>
      </c>
      <c r="B11" s="62" t="s">
        <v>263</v>
      </c>
      <c r="C11" s="62" t="s">
        <v>264</v>
      </c>
      <c r="D11" s="62" t="s">
        <v>265</v>
      </c>
      <c r="E11" s="62" t="s">
        <v>266</v>
      </c>
      <c r="F11" s="62" t="s">
        <v>267</v>
      </c>
      <c r="G11" s="62" t="s">
        <v>268</v>
      </c>
      <c r="H11" s="62" t="s">
        <v>269</v>
      </c>
      <c r="I11" s="62" t="s">
        <v>270</v>
      </c>
      <c r="J11" s="62" t="s">
        <v>271</v>
      </c>
      <c r="K11" s="62" t="s">
        <v>272</v>
      </c>
    </row>
    <row r="12" spans="1:13">
      <c r="A12" s="62" t="s">
        <v>251</v>
      </c>
      <c r="B12" s="62">
        <v>3</v>
      </c>
      <c r="C12" s="62">
        <v>2</v>
      </c>
      <c r="D12" s="62">
        <v>3</v>
      </c>
      <c r="E12" s="62">
        <v>3</v>
      </c>
      <c r="F12" s="62">
        <v>2</v>
      </c>
      <c r="G12" s="62">
        <v>3</v>
      </c>
      <c r="H12" s="62">
        <v>3</v>
      </c>
      <c r="I12" s="62">
        <v>2</v>
      </c>
      <c r="J12" s="62">
        <v>3</v>
      </c>
      <c r="K12" s="62">
        <v>3</v>
      </c>
    </row>
    <row r="13" spans="1:13">
      <c r="A13" s="62" t="s">
        <v>252</v>
      </c>
      <c r="B13" s="62">
        <v>2</v>
      </c>
      <c r="C13" s="62">
        <v>2</v>
      </c>
      <c r="D13" s="62">
        <v>2</v>
      </c>
      <c r="E13" s="62">
        <v>2</v>
      </c>
      <c r="F13" s="62">
        <v>2</v>
      </c>
      <c r="G13" s="62">
        <v>3</v>
      </c>
      <c r="H13" s="62">
        <v>2</v>
      </c>
      <c r="I13" s="62">
        <v>2</v>
      </c>
      <c r="J13" s="62">
        <v>2</v>
      </c>
      <c r="K13" s="62">
        <v>2</v>
      </c>
    </row>
    <row r="14" spans="1:13">
      <c r="A14" s="62" t="s">
        <v>253</v>
      </c>
      <c r="B14" s="62">
        <v>2</v>
      </c>
      <c r="C14" s="62">
        <v>2</v>
      </c>
      <c r="D14" s="62">
        <v>2</v>
      </c>
      <c r="E14" s="62">
        <v>2</v>
      </c>
      <c r="F14" s="62">
        <v>2</v>
      </c>
      <c r="G14" s="62">
        <v>2</v>
      </c>
      <c r="H14" s="62">
        <v>3</v>
      </c>
      <c r="I14" s="62">
        <v>3</v>
      </c>
      <c r="J14" s="62">
        <v>2</v>
      </c>
      <c r="K14" s="62">
        <v>2</v>
      </c>
    </row>
    <row r="15" spans="1:13">
      <c r="A15" s="62" t="s">
        <v>254</v>
      </c>
      <c r="B15" s="62">
        <v>3</v>
      </c>
      <c r="C15" s="62">
        <v>3</v>
      </c>
      <c r="D15" s="62">
        <v>3</v>
      </c>
      <c r="E15" s="62">
        <v>2</v>
      </c>
      <c r="F15" s="62">
        <v>2</v>
      </c>
      <c r="G15" s="62">
        <v>3</v>
      </c>
      <c r="H15" s="62">
        <v>3</v>
      </c>
      <c r="I15" s="62">
        <v>1</v>
      </c>
      <c r="J15" s="62">
        <v>1</v>
      </c>
      <c r="K15" s="62">
        <v>2</v>
      </c>
    </row>
    <row r="16" spans="1:13">
      <c r="B16" s="13">
        <f t="shared" ref="B16:K16" si="0">AVERAGE(B12:B15)</f>
        <v>2.5</v>
      </c>
      <c r="C16" s="13">
        <f t="shared" si="0"/>
        <v>2.25</v>
      </c>
      <c r="D16" s="13">
        <f t="shared" si="0"/>
        <v>2.5</v>
      </c>
      <c r="E16" s="13">
        <f t="shared" si="0"/>
        <v>2.25</v>
      </c>
      <c r="F16" s="13">
        <f t="shared" si="0"/>
        <v>2</v>
      </c>
      <c r="G16" s="13">
        <f t="shared" si="0"/>
        <v>2.75</v>
      </c>
      <c r="H16" s="13">
        <f t="shared" si="0"/>
        <v>2.75</v>
      </c>
      <c r="I16" s="13">
        <f t="shared" si="0"/>
        <v>2</v>
      </c>
      <c r="J16" s="13">
        <f t="shared" si="0"/>
        <v>2</v>
      </c>
      <c r="K16" s="13">
        <f t="shared" si="0"/>
        <v>2.25</v>
      </c>
    </row>
  </sheetData>
  <mergeCells count="2">
    <mergeCell ref="B2:G2"/>
    <mergeCell ref="H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E13"/>
  <sheetViews>
    <sheetView workbookViewId="0">
      <selection activeCell="P20" sqref="P20"/>
    </sheetView>
  </sheetViews>
  <sheetFormatPr defaultColWidth="12.5703125" defaultRowHeight="15.75" customHeight="1"/>
  <cols>
    <col min="1" max="1" width="6.28515625" customWidth="1"/>
    <col min="2" max="2" width="7.42578125" customWidth="1"/>
    <col min="3" max="3" width="6.5703125" customWidth="1"/>
    <col min="4" max="4" width="7.5703125" customWidth="1"/>
    <col min="5" max="5" width="5" customWidth="1"/>
    <col min="6" max="6" width="5.7109375" customWidth="1"/>
    <col min="7" max="7" width="5.42578125" customWidth="1"/>
    <col min="8" max="8" width="4.42578125" customWidth="1"/>
    <col min="9" max="9" width="6.28515625" customWidth="1"/>
    <col min="10" max="10" width="6.85546875" customWidth="1"/>
    <col min="11" max="11" width="5.5703125" customWidth="1"/>
    <col min="12" max="12" width="6.42578125" customWidth="1"/>
    <col min="13" max="13" width="5.5703125" customWidth="1"/>
    <col min="14" max="14" width="6.85546875" customWidth="1"/>
    <col min="15" max="15" width="4.85546875" customWidth="1"/>
    <col min="16" max="16" width="6.7109375" customWidth="1"/>
    <col min="17" max="17" width="4.7109375" customWidth="1"/>
    <col min="18" max="18" width="5.5703125" customWidth="1"/>
    <col min="19" max="19" width="5.85546875" customWidth="1"/>
    <col min="20" max="20" width="6.42578125" customWidth="1"/>
    <col min="21" max="21" width="4.42578125" customWidth="1"/>
    <col min="22" max="22" width="5.42578125" customWidth="1"/>
    <col min="23" max="23" width="5.140625" customWidth="1"/>
    <col min="24" max="24" width="5.7109375" customWidth="1"/>
    <col min="25" max="25" width="5.42578125" customWidth="1"/>
    <col min="26" max="27" width="4.7109375" customWidth="1"/>
    <col min="28" max="28" width="5" customWidth="1"/>
    <col min="29" max="29" width="6.140625" customWidth="1"/>
    <col min="30" max="30" width="5.5703125" customWidth="1"/>
    <col min="31" max="31" width="7.5703125" customWidth="1"/>
  </cols>
  <sheetData>
    <row r="1" spans="1:31" ht="15.75" customHeight="1">
      <c r="B1" s="111" t="s">
        <v>331</v>
      </c>
      <c r="H1" s="112" t="s">
        <v>332</v>
      </c>
      <c r="N1" s="111" t="s">
        <v>333</v>
      </c>
      <c r="P1" s="111" t="s">
        <v>334</v>
      </c>
    </row>
    <row r="2" spans="1:31">
      <c r="B2" s="109"/>
      <c r="C2" s="61"/>
      <c r="D2" s="61"/>
      <c r="E2" s="110"/>
      <c r="F2" s="61"/>
      <c r="G2" s="61"/>
      <c r="H2" s="110"/>
      <c r="I2" s="61"/>
      <c r="J2" s="61"/>
      <c r="K2" s="110"/>
      <c r="L2" s="61"/>
      <c r="M2" s="61"/>
      <c r="N2" s="62"/>
      <c r="O2" s="61"/>
      <c r="P2" s="61"/>
      <c r="Q2" s="62"/>
      <c r="R2" s="61"/>
      <c r="S2" s="61"/>
      <c r="T2" s="62"/>
      <c r="U2" s="61"/>
      <c r="V2" s="61"/>
      <c r="W2" s="62"/>
      <c r="X2" s="61"/>
      <c r="Y2" s="61"/>
      <c r="Z2" s="61"/>
      <c r="AA2" s="61"/>
      <c r="AB2" s="61"/>
      <c r="AC2" s="61"/>
      <c r="AD2" s="61"/>
      <c r="AE2" s="61"/>
    </row>
    <row r="3" spans="1:31" ht="60.75" customHeight="1">
      <c r="B3" s="109" t="s">
        <v>290</v>
      </c>
      <c r="C3" s="61" t="s">
        <v>291</v>
      </c>
      <c r="D3" s="61" t="s">
        <v>292</v>
      </c>
      <c r="E3" s="110" t="s">
        <v>296</v>
      </c>
      <c r="F3" s="61" t="s">
        <v>291</v>
      </c>
      <c r="G3" s="61" t="s">
        <v>292</v>
      </c>
      <c r="H3" s="110" t="s">
        <v>297</v>
      </c>
      <c r="I3" s="61" t="s">
        <v>291</v>
      </c>
      <c r="J3" s="61" t="s">
        <v>292</v>
      </c>
      <c r="K3" s="110" t="s">
        <v>298</v>
      </c>
      <c r="L3" s="61" t="s">
        <v>291</v>
      </c>
      <c r="M3" s="61" t="s">
        <v>292</v>
      </c>
      <c r="N3" s="62" t="s">
        <v>299</v>
      </c>
      <c r="O3" s="61" t="s">
        <v>291</v>
      </c>
      <c r="P3" s="61" t="s">
        <v>292</v>
      </c>
      <c r="Q3" s="110" t="s">
        <v>300</v>
      </c>
      <c r="R3" s="61" t="s">
        <v>291</v>
      </c>
      <c r="S3" s="61" t="s">
        <v>292</v>
      </c>
      <c r="T3" s="62" t="s">
        <v>301</v>
      </c>
      <c r="U3" s="61" t="s">
        <v>291</v>
      </c>
      <c r="V3" s="61" t="s">
        <v>292</v>
      </c>
      <c r="W3" s="110" t="s">
        <v>302</v>
      </c>
      <c r="X3" s="61" t="s">
        <v>291</v>
      </c>
      <c r="Y3" s="61" t="s">
        <v>292</v>
      </c>
      <c r="Z3" s="61" t="s">
        <v>303</v>
      </c>
      <c r="AA3" s="61" t="s">
        <v>291</v>
      </c>
      <c r="AB3" s="61" t="s">
        <v>292</v>
      </c>
      <c r="AC3" s="61" t="s">
        <v>293</v>
      </c>
      <c r="AD3" s="61" t="s">
        <v>294</v>
      </c>
      <c r="AE3" s="61" t="s">
        <v>295</v>
      </c>
    </row>
    <row r="4" spans="1:31">
      <c r="A4" s="62" t="s">
        <v>263</v>
      </c>
      <c r="B4" s="62">
        <v>2.5</v>
      </c>
      <c r="C4" s="62">
        <v>0.96</v>
      </c>
      <c r="D4" s="13">
        <f t="shared" ref="D4:D13" si="0">B4*C4</f>
        <v>2.4</v>
      </c>
      <c r="E4" s="62">
        <v>3</v>
      </c>
      <c r="F4" s="62">
        <v>1</v>
      </c>
      <c r="G4" s="13">
        <f t="shared" ref="G4:G13" si="1">E4*F4</f>
        <v>3</v>
      </c>
      <c r="H4" s="62">
        <v>3</v>
      </c>
      <c r="I4" s="62">
        <v>1</v>
      </c>
      <c r="J4" s="13">
        <f t="shared" ref="J4:J13" si="2">H4*I4</f>
        <v>3</v>
      </c>
      <c r="K4" s="62">
        <v>3</v>
      </c>
      <c r="L4" s="62">
        <v>1</v>
      </c>
      <c r="M4" s="13">
        <f t="shared" ref="M4:M13" si="3">K4*L4</f>
        <v>3</v>
      </c>
      <c r="N4" s="62">
        <v>3</v>
      </c>
      <c r="O4" s="62">
        <v>1</v>
      </c>
      <c r="P4" s="13">
        <f t="shared" ref="P4:P13" si="4">N4*O4</f>
        <v>3</v>
      </c>
      <c r="Q4" s="62">
        <v>3</v>
      </c>
      <c r="R4" s="62">
        <v>0.5</v>
      </c>
      <c r="S4" s="13">
        <f t="shared" ref="S4:S13" si="5">Q4*R4</f>
        <v>1.5</v>
      </c>
      <c r="T4" s="62">
        <v>3</v>
      </c>
      <c r="U4" s="62">
        <v>1</v>
      </c>
      <c r="V4" s="13">
        <f t="shared" ref="V4:V13" si="6">T4*U4</f>
        <v>3</v>
      </c>
      <c r="W4" s="62">
        <v>3</v>
      </c>
      <c r="X4" s="62">
        <v>0.75</v>
      </c>
      <c r="Y4" s="13">
        <f t="shared" ref="Y4:Y13" si="7">W4*X4</f>
        <v>2.25</v>
      </c>
      <c r="Z4" s="62">
        <v>3</v>
      </c>
      <c r="AA4" s="62">
        <v>1</v>
      </c>
      <c r="AB4" s="13">
        <f t="shared" ref="AB4:AB13" si="8">Z4*AA4</f>
        <v>3</v>
      </c>
      <c r="AC4" s="13">
        <f t="shared" ref="AC4:AC13" si="9">B4+E4+H4+K4+N4+Q4+T4+W4+Z4</f>
        <v>26.5</v>
      </c>
      <c r="AD4" s="13">
        <f t="shared" ref="AD4:AD13" si="10">SUM(D4,G4,J4,M4,P4,S4,V4,Y4,AB4)</f>
        <v>24.15</v>
      </c>
      <c r="AE4" s="13">
        <f t="shared" ref="AE4:AE13" si="11">AD4/AC4</f>
        <v>0.91132075471698104</v>
      </c>
    </row>
    <row r="5" spans="1:31">
      <c r="A5" s="62" t="s">
        <v>264</v>
      </c>
      <c r="B5" s="62">
        <v>2.2999999999999998</v>
      </c>
      <c r="C5" s="62">
        <v>0.96</v>
      </c>
      <c r="D5" s="13">
        <f t="shared" si="0"/>
        <v>2.2079999999999997</v>
      </c>
      <c r="E5" s="62">
        <v>3</v>
      </c>
      <c r="F5" s="62">
        <v>1</v>
      </c>
      <c r="G5" s="13">
        <f t="shared" si="1"/>
        <v>3</v>
      </c>
      <c r="H5" s="62">
        <v>3</v>
      </c>
      <c r="I5" s="62">
        <v>1</v>
      </c>
      <c r="J5" s="13">
        <f t="shared" si="2"/>
        <v>3</v>
      </c>
      <c r="K5" s="62">
        <v>2.75</v>
      </c>
      <c r="L5" s="62">
        <v>1</v>
      </c>
      <c r="M5" s="13">
        <f t="shared" si="3"/>
        <v>2.75</v>
      </c>
      <c r="N5" s="62">
        <v>3</v>
      </c>
      <c r="O5" s="62">
        <v>1</v>
      </c>
      <c r="P5" s="13">
        <f t="shared" si="4"/>
        <v>3</v>
      </c>
      <c r="Q5" s="62">
        <v>3</v>
      </c>
      <c r="R5" s="62">
        <v>0.5</v>
      </c>
      <c r="S5" s="13">
        <f t="shared" si="5"/>
        <v>1.5</v>
      </c>
      <c r="T5" s="62">
        <v>3</v>
      </c>
      <c r="U5" s="62">
        <v>1</v>
      </c>
      <c r="V5" s="13">
        <f t="shared" si="6"/>
        <v>3</v>
      </c>
      <c r="W5" s="62">
        <v>3</v>
      </c>
      <c r="X5" s="62">
        <v>0.75</v>
      </c>
      <c r="Y5" s="13">
        <f t="shared" si="7"/>
        <v>2.25</v>
      </c>
      <c r="Z5" s="62">
        <v>3</v>
      </c>
      <c r="AA5" s="62">
        <v>1</v>
      </c>
      <c r="AB5" s="13">
        <f t="shared" si="8"/>
        <v>3</v>
      </c>
      <c r="AC5" s="13">
        <f t="shared" si="9"/>
        <v>26.05</v>
      </c>
      <c r="AD5" s="13">
        <f t="shared" si="10"/>
        <v>23.707999999999998</v>
      </c>
      <c r="AE5" s="13">
        <f t="shared" si="11"/>
        <v>0.91009596928982717</v>
      </c>
    </row>
    <row r="6" spans="1:31">
      <c r="A6" s="62" t="s">
        <v>265</v>
      </c>
      <c r="B6" s="62">
        <v>2.5</v>
      </c>
      <c r="C6" s="62">
        <v>0.96</v>
      </c>
      <c r="D6" s="13">
        <f t="shared" si="0"/>
        <v>2.4</v>
      </c>
      <c r="E6" s="62">
        <v>3</v>
      </c>
      <c r="F6" s="62">
        <v>1</v>
      </c>
      <c r="G6" s="13">
        <f t="shared" si="1"/>
        <v>3</v>
      </c>
      <c r="H6" s="62">
        <v>3</v>
      </c>
      <c r="I6" s="62">
        <v>1</v>
      </c>
      <c r="J6" s="13">
        <f t="shared" si="2"/>
        <v>3</v>
      </c>
      <c r="K6" s="62">
        <v>2.5</v>
      </c>
      <c r="L6" s="62">
        <v>1</v>
      </c>
      <c r="M6" s="13">
        <f t="shared" si="3"/>
        <v>2.5</v>
      </c>
      <c r="N6" s="62">
        <v>3</v>
      </c>
      <c r="O6" s="62">
        <v>1</v>
      </c>
      <c r="P6" s="13">
        <f t="shared" si="4"/>
        <v>3</v>
      </c>
      <c r="Q6" s="62">
        <v>3</v>
      </c>
      <c r="R6" s="62">
        <v>0.5</v>
      </c>
      <c r="S6" s="13">
        <f t="shared" si="5"/>
        <v>1.5</v>
      </c>
      <c r="T6" s="62">
        <v>3</v>
      </c>
      <c r="U6" s="62">
        <v>1</v>
      </c>
      <c r="V6" s="13">
        <f t="shared" si="6"/>
        <v>3</v>
      </c>
      <c r="W6" s="62">
        <v>3</v>
      </c>
      <c r="X6" s="62">
        <v>0.75</v>
      </c>
      <c r="Y6" s="13">
        <f t="shared" si="7"/>
        <v>2.25</v>
      </c>
      <c r="Z6" s="62">
        <v>3</v>
      </c>
      <c r="AA6" s="62">
        <v>1</v>
      </c>
      <c r="AB6" s="13">
        <f t="shared" si="8"/>
        <v>3</v>
      </c>
      <c r="AC6" s="13">
        <f t="shared" si="9"/>
        <v>26</v>
      </c>
      <c r="AD6" s="13">
        <f t="shared" si="10"/>
        <v>23.65</v>
      </c>
      <c r="AE6" s="13">
        <f t="shared" si="11"/>
        <v>0.9096153846153846</v>
      </c>
    </row>
    <row r="7" spans="1:31">
      <c r="A7" s="62" t="s">
        <v>266</v>
      </c>
      <c r="B7" s="62">
        <v>2.2999999999999998</v>
      </c>
      <c r="C7" s="62">
        <v>0.96</v>
      </c>
      <c r="D7" s="13">
        <f t="shared" si="0"/>
        <v>2.2079999999999997</v>
      </c>
      <c r="E7" s="62">
        <v>2.5</v>
      </c>
      <c r="F7" s="62">
        <v>1</v>
      </c>
      <c r="G7" s="13">
        <f t="shared" si="1"/>
        <v>2.5</v>
      </c>
      <c r="H7" s="62">
        <v>2</v>
      </c>
      <c r="I7" s="62">
        <v>1</v>
      </c>
      <c r="J7" s="13">
        <f t="shared" si="2"/>
        <v>2</v>
      </c>
      <c r="K7" s="62">
        <v>2.5</v>
      </c>
      <c r="L7" s="62">
        <v>1</v>
      </c>
      <c r="M7" s="13">
        <f t="shared" si="3"/>
        <v>2.5</v>
      </c>
      <c r="N7" s="62">
        <v>2</v>
      </c>
      <c r="O7" s="62">
        <v>1</v>
      </c>
      <c r="P7" s="13">
        <f t="shared" si="4"/>
        <v>2</v>
      </c>
      <c r="Q7" s="62">
        <v>2</v>
      </c>
      <c r="R7" s="62">
        <v>0.5</v>
      </c>
      <c r="S7" s="13">
        <f t="shared" si="5"/>
        <v>1</v>
      </c>
      <c r="T7" s="62">
        <v>2</v>
      </c>
      <c r="U7" s="62">
        <v>1</v>
      </c>
      <c r="V7" s="13">
        <f t="shared" si="6"/>
        <v>2</v>
      </c>
      <c r="W7" s="62">
        <v>2</v>
      </c>
      <c r="X7" s="62">
        <v>0.75</v>
      </c>
      <c r="Y7" s="13">
        <f t="shared" si="7"/>
        <v>1.5</v>
      </c>
      <c r="Z7" s="62">
        <v>2</v>
      </c>
      <c r="AA7" s="62">
        <v>1</v>
      </c>
      <c r="AB7" s="13">
        <f t="shared" si="8"/>
        <v>2</v>
      </c>
      <c r="AC7" s="13">
        <f t="shared" si="9"/>
        <v>19.3</v>
      </c>
      <c r="AD7" s="13">
        <f t="shared" si="10"/>
        <v>17.707999999999998</v>
      </c>
      <c r="AE7" s="13">
        <f t="shared" si="11"/>
        <v>0.91751295336787553</v>
      </c>
    </row>
    <row r="8" spans="1:31">
      <c r="A8" s="62" t="s">
        <v>267</v>
      </c>
      <c r="B8" s="62">
        <v>2</v>
      </c>
      <c r="C8" s="62">
        <v>0.96</v>
      </c>
      <c r="D8" s="13">
        <f t="shared" si="0"/>
        <v>1.92</v>
      </c>
      <c r="E8" s="62">
        <v>2.5</v>
      </c>
      <c r="F8" s="62">
        <v>1</v>
      </c>
      <c r="G8" s="13">
        <f t="shared" si="1"/>
        <v>2.5</v>
      </c>
      <c r="H8" s="62">
        <v>2.5</v>
      </c>
      <c r="I8" s="62">
        <v>1</v>
      </c>
      <c r="J8" s="13">
        <f t="shared" si="2"/>
        <v>2.5</v>
      </c>
      <c r="K8" s="62">
        <v>3</v>
      </c>
      <c r="L8" s="62">
        <v>1</v>
      </c>
      <c r="M8" s="13">
        <f t="shared" si="3"/>
        <v>3</v>
      </c>
      <c r="N8" s="62">
        <v>2.5</v>
      </c>
      <c r="O8" s="62">
        <v>1</v>
      </c>
      <c r="P8" s="13">
        <f t="shared" si="4"/>
        <v>2.5</v>
      </c>
      <c r="Q8" s="62">
        <v>2.5</v>
      </c>
      <c r="R8" s="62">
        <v>0.5</v>
      </c>
      <c r="S8" s="13">
        <f t="shared" si="5"/>
        <v>1.25</v>
      </c>
      <c r="T8" s="62">
        <v>2.5</v>
      </c>
      <c r="U8" s="62">
        <v>1</v>
      </c>
      <c r="V8" s="13">
        <f t="shared" si="6"/>
        <v>2.5</v>
      </c>
      <c r="W8" s="62">
        <v>2.5</v>
      </c>
      <c r="X8" s="62">
        <v>0.75</v>
      </c>
      <c r="Y8" s="13">
        <f t="shared" si="7"/>
        <v>1.875</v>
      </c>
      <c r="Z8" s="62">
        <v>2.5</v>
      </c>
      <c r="AA8" s="62">
        <v>1</v>
      </c>
      <c r="AB8" s="13">
        <f t="shared" si="8"/>
        <v>2.5</v>
      </c>
      <c r="AC8" s="13">
        <f t="shared" si="9"/>
        <v>22.5</v>
      </c>
      <c r="AD8" s="13">
        <f t="shared" si="10"/>
        <v>20.545000000000002</v>
      </c>
      <c r="AE8" s="13">
        <f t="shared" si="11"/>
        <v>0.91311111111111121</v>
      </c>
    </row>
    <row r="9" spans="1:31">
      <c r="A9" s="62" t="s">
        <v>268</v>
      </c>
      <c r="B9" s="62">
        <v>2.8</v>
      </c>
      <c r="C9" s="62">
        <v>0.96</v>
      </c>
      <c r="D9" s="13">
        <f t="shared" si="0"/>
        <v>2.6879999999999997</v>
      </c>
      <c r="E9" s="62">
        <v>2.75</v>
      </c>
      <c r="F9" s="62">
        <v>1</v>
      </c>
      <c r="G9" s="13">
        <f t="shared" si="1"/>
        <v>2.75</v>
      </c>
      <c r="H9" s="62">
        <v>3</v>
      </c>
      <c r="I9" s="62">
        <v>1</v>
      </c>
      <c r="J9" s="13">
        <f t="shared" si="2"/>
        <v>3</v>
      </c>
      <c r="K9" s="62">
        <v>2</v>
      </c>
      <c r="L9" s="62">
        <v>1</v>
      </c>
      <c r="M9" s="13">
        <f t="shared" si="3"/>
        <v>2</v>
      </c>
      <c r="N9" s="62">
        <v>3</v>
      </c>
      <c r="O9" s="62">
        <v>1</v>
      </c>
      <c r="P9" s="13">
        <f t="shared" si="4"/>
        <v>3</v>
      </c>
      <c r="Q9" s="62">
        <v>3</v>
      </c>
      <c r="R9" s="62">
        <v>0.5</v>
      </c>
      <c r="S9" s="13">
        <f t="shared" si="5"/>
        <v>1.5</v>
      </c>
      <c r="T9" s="62">
        <v>3</v>
      </c>
      <c r="U9" s="62">
        <v>1</v>
      </c>
      <c r="V9" s="13">
        <f t="shared" si="6"/>
        <v>3</v>
      </c>
      <c r="W9" s="62">
        <v>3</v>
      </c>
      <c r="X9" s="62">
        <v>0.75</v>
      </c>
      <c r="Y9" s="13">
        <f t="shared" si="7"/>
        <v>2.25</v>
      </c>
      <c r="Z9" s="62">
        <v>3</v>
      </c>
      <c r="AA9" s="62">
        <v>1</v>
      </c>
      <c r="AB9" s="13">
        <f t="shared" si="8"/>
        <v>3</v>
      </c>
      <c r="AC9" s="13">
        <f t="shared" si="9"/>
        <v>25.55</v>
      </c>
      <c r="AD9" s="13">
        <f t="shared" si="10"/>
        <v>23.187999999999999</v>
      </c>
      <c r="AE9" s="13">
        <f t="shared" si="11"/>
        <v>0.90755381604696661</v>
      </c>
    </row>
    <row r="10" spans="1:31">
      <c r="A10" s="62" t="s">
        <v>269</v>
      </c>
      <c r="B10" s="62">
        <v>2.5</v>
      </c>
      <c r="C10" s="62">
        <v>0.96</v>
      </c>
      <c r="D10" s="13">
        <f t="shared" si="0"/>
        <v>2.4</v>
      </c>
      <c r="E10" s="62">
        <v>1.75</v>
      </c>
      <c r="F10" s="62">
        <v>1</v>
      </c>
      <c r="G10" s="13">
        <f t="shared" si="1"/>
        <v>1.75</v>
      </c>
      <c r="H10" s="62">
        <v>2.25</v>
      </c>
      <c r="I10" s="62">
        <v>1</v>
      </c>
      <c r="J10" s="13">
        <f t="shared" si="2"/>
        <v>2.25</v>
      </c>
      <c r="K10" s="62">
        <v>1.75</v>
      </c>
      <c r="L10" s="62">
        <v>1</v>
      </c>
      <c r="M10" s="13">
        <f t="shared" si="3"/>
        <v>1.75</v>
      </c>
      <c r="N10" s="62">
        <v>2.25</v>
      </c>
      <c r="O10" s="62">
        <v>1</v>
      </c>
      <c r="P10" s="13">
        <f t="shared" si="4"/>
        <v>2.25</v>
      </c>
      <c r="Q10" s="62">
        <v>2.25</v>
      </c>
      <c r="R10" s="62">
        <v>0.5</v>
      </c>
      <c r="S10" s="13">
        <f t="shared" si="5"/>
        <v>1.125</v>
      </c>
      <c r="T10" s="62">
        <v>2.25</v>
      </c>
      <c r="U10" s="62">
        <v>1</v>
      </c>
      <c r="V10" s="13">
        <f t="shared" si="6"/>
        <v>2.25</v>
      </c>
      <c r="W10" s="62">
        <v>2.25</v>
      </c>
      <c r="X10" s="62">
        <v>0.75</v>
      </c>
      <c r="Y10" s="13">
        <f t="shared" si="7"/>
        <v>1.6875</v>
      </c>
      <c r="Z10" s="62">
        <v>2.25</v>
      </c>
      <c r="AA10" s="62">
        <v>1</v>
      </c>
      <c r="AB10" s="13">
        <f t="shared" si="8"/>
        <v>2.25</v>
      </c>
      <c r="AC10" s="13">
        <f t="shared" si="9"/>
        <v>19.5</v>
      </c>
      <c r="AD10" s="13">
        <f t="shared" si="10"/>
        <v>17.712499999999999</v>
      </c>
      <c r="AE10" s="13">
        <f t="shared" si="11"/>
        <v>0.90833333333333321</v>
      </c>
    </row>
    <row r="11" spans="1:31">
      <c r="A11" s="62" t="s">
        <v>270</v>
      </c>
      <c r="B11" s="62">
        <v>2</v>
      </c>
      <c r="C11" s="62">
        <v>0.96</v>
      </c>
      <c r="D11" s="13">
        <f t="shared" si="0"/>
        <v>1.92</v>
      </c>
      <c r="E11" s="62">
        <v>2.25</v>
      </c>
      <c r="F11" s="62">
        <v>1</v>
      </c>
      <c r="G11" s="13">
        <f t="shared" si="1"/>
        <v>2.25</v>
      </c>
      <c r="H11" s="62">
        <v>3</v>
      </c>
      <c r="I11" s="62">
        <v>1</v>
      </c>
      <c r="J11" s="13">
        <f t="shared" si="2"/>
        <v>3</v>
      </c>
      <c r="K11" s="62">
        <v>1.5</v>
      </c>
      <c r="L11" s="62">
        <v>1</v>
      </c>
      <c r="M11" s="13">
        <f t="shared" si="3"/>
        <v>1.5</v>
      </c>
      <c r="N11" s="62">
        <v>3</v>
      </c>
      <c r="O11" s="62">
        <v>1</v>
      </c>
      <c r="P11" s="13">
        <f t="shared" si="4"/>
        <v>3</v>
      </c>
      <c r="Q11" s="62">
        <v>3</v>
      </c>
      <c r="R11" s="62">
        <v>0.5</v>
      </c>
      <c r="S11" s="13">
        <f t="shared" si="5"/>
        <v>1.5</v>
      </c>
      <c r="T11" s="62">
        <v>3</v>
      </c>
      <c r="U11" s="62">
        <v>1</v>
      </c>
      <c r="V11" s="13">
        <f t="shared" si="6"/>
        <v>3</v>
      </c>
      <c r="W11" s="62">
        <v>3</v>
      </c>
      <c r="X11" s="62">
        <v>0.75</v>
      </c>
      <c r="Y11" s="13">
        <f t="shared" si="7"/>
        <v>2.25</v>
      </c>
      <c r="Z11" s="62">
        <v>3</v>
      </c>
      <c r="AA11" s="62">
        <v>1</v>
      </c>
      <c r="AB11" s="13">
        <f t="shared" si="8"/>
        <v>3</v>
      </c>
      <c r="AC11" s="13">
        <f t="shared" si="9"/>
        <v>23.75</v>
      </c>
      <c r="AD11" s="13">
        <f t="shared" si="10"/>
        <v>21.42</v>
      </c>
      <c r="AE11" s="13">
        <f t="shared" si="11"/>
        <v>0.9018947368421053</v>
      </c>
    </row>
    <row r="12" spans="1:31">
      <c r="A12" s="62" t="s">
        <v>271</v>
      </c>
      <c r="B12" s="62">
        <v>2</v>
      </c>
      <c r="C12" s="62">
        <v>0.96</v>
      </c>
      <c r="D12" s="13">
        <f t="shared" si="0"/>
        <v>1.92</v>
      </c>
      <c r="E12" s="62">
        <v>2.5</v>
      </c>
      <c r="F12" s="62">
        <v>1</v>
      </c>
      <c r="G12" s="13">
        <f t="shared" si="1"/>
        <v>2.5</v>
      </c>
      <c r="H12" s="62">
        <v>3</v>
      </c>
      <c r="I12" s="62">
        <v>1</v>
      </c>
      <c r="J12" s="13">
        <f t="shared" si="2"/>
        <v>3</v>
      </c>
      <c r="K12" s="62">
        <v>1.25</v>
      </c>
      <c r="L12" s="62">
        <v>1</v>
      </c>
      <c r="M12" s="13">
        <f t="shared" si="3"/>
        <v>1.25</v>
      </c>
      <c r="N12" s="62">
        <v>3</v>
      </c>
      <c r="O12" s="62">
        <v>1</v>
      </c>
      <c r="P12" s="13">
        <f t="shared" si="4"/>
        <v>3</v>
      </c>
      <c r="Q12" s="62">
        <v>3</v>
      </c>
      <c r="R12" s="62">
        <v>0.5</v>
      </c>
      <c r="S12" s="13">
        <f t="shared" si="5"/>
        <v>1.5</v>
      </c>
      <c r="T12" s="62">
        <v>3</v>
      </c>
      <c r="U12" s="62">
        <v>1</v>
      </c>
      <c r="V12" s="13">
        <f t="shared" si="6"/>
        <v>3</v>
      </c>
      <c r="W12" s="62">
        <v>3</v>
      </c>
      <c r="X12" s="62">
        <v>0.75</v>
      </c>
      <c r="Y12" s="13">
        <f t="shared" si="7"/>
        <v>2.25</v>
      </c>
      <c r="Z12" s="62">
        <v>3</v>
      </c>
      <c r="AA12" s="62">
        <v>1</v>
      </c>
      <c r="AB12" s="13">
        <f t="shared" si="8"/>
        <v>3</v>
      </c>
      <c r="AC12" s="13">
        <f t="shared" si="9"/>
        <v>23.75</v>
      </c>
      <c r="AD12" s="13">
        <f t="shared" si="10"/>
        <v>21.42</v>
      </c>
      <c r="AE12" s="13">
        <f t="shared" si="11"/>
        <v>0.9018947368421053</v>
      </c>
    </row>
    <row r="13" spans="1:31">
      <c r="A13" s="62" t="s">
        <v>272</v>
      </c>
      <c r="B13" s="62">
        <v>2.2999999999999998</v>
      </c>
      <c r="C13" s="62">
        <v>0.96</v>
      </c>
      <c r="D13" s="13">
        <f t="shared" si="0"/>
        <v>2.2079999999999997</v>
      </c>
      <c r="E13" s="62">
        <v>2.75</v>
      </c>
      <c r="F13" s="62">
        <v>1</v>
      </c>
      <c r="G13" s="13">
        <f t="shared" si="1"/>
        <v>2.75</v>
      </c>
      <c r="H13" s="62">
        <v>2.75</v>
      </c>
      <c r="I13" s="62">
        <v>1</v>
      </c>
      <c r="J13" s="13">
        <f t="shared" si="2"/>
        <v>2.75</v>
      </c>
      <c r="K13" s="62">
        <v>2.5</v>
      </c>
      <c r="L13" s="62">
        <v>1</v>
      </c>
      <c r="M13" s="13">
        <f t="shared" si="3"/>
        <v>2.5</v>
      </c>
      <c r="N13" s="62">
        <v>2.75</v>
      </c>
      <c r="O13" s="62">
        <v>1</v>
      </c>
      <c r="P13" s="13">
        <f t="shared" si="4"/>
        <v>2.75</v>
      </c>
      <c r="Q13" s="62">
        <v>2.75</v>
      </c>
      <c r="R13" s="62">
        <v>0.5</v>
      </c>
      <c r="S13" s="13">
        <f t="shared" si="5"/>
        <v>1.375</v>
      </c>
      <c r="T13" s="62">
        <v>2.75</v>
      </c>
      <c r="U13" s="62">
        <v>1</v>
      </c>
      <c r="V13" s="13">
        <f t="shared" si="6"/>
        <v>2.75</v>
      </c>
      <c r="W13" s="62">
        <v>2.75</v>
      </c>
      <c r="X13" s="62">
        <v>0.75</v>
      </c>
      <c r="Y13" s="13">
        <f t="shared" si="7"/>
        <v>2.0625</v>
      </c>
      <c r="Z13" s="62">
        <v>2.75</v>
      </c>
      <c r="AA13" s="62">
        <v>1</v>
      </c>
      <c r="AB13" s="13">
        <f t="shared" si="8"/>
        <v>2.75</v>
      </c>
      <c r="AC13" s="13">
        <f t="shared" si="9"/>
        <v>24.05</v>
      </c>
      <c r="AD13" s="13">
        <f t="shared" si="10"/>
        <v>21.895499999999998</v>
      </c>
      <c r="AE13" s="13">
        <f t="shared" si="11"/>
        <v>0.91041580041580028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marks</vt:lpstr>
      <vt:lpstr>MID Assess</vt:lpstr>
      <vt:lpstr>MID Evalu</vt:lpstr>
      <vt:lpstr>University Assess</vt:lpstr>
      <vt:lpstr>PO</vt:lpstr>
      <vt:lpstr>mapping</vt:lpstr>
      <vt:lpstr>PO attainment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System Admin</cp:lastModifiedBy>
  <dcterms:modified xsi:type="dcterms:W3CDTF">2023-09-07T07:40:14Z</dcterms:modified>
</cp:coreProperties>
</file>